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44E788BA-6520-42F5-A1E6-7B7C4F70A6BE}" xr6:coauthVersionLast="47" xr6:coauthVersionMax="47" xr10:uidLastSave="{00000000-0000-0000-0000-000000000000}"/>
  <bookViews>
    <workbookView xWindow="-108" yWindow="-108" windowWidth="23256" windowHeight="12576" xr2:uid="{00000000-000D-0000-FFFF-FFFF00000000}"/>
  </bookViews>
  <sheets>
    <sheet name="緑化計画書" sheetId="4" r:id="rId1"/>
  </sheets>
  <definedNames>
    <definedName name="_xlnm.Print_Area" localSheetId="0">緑化計画書!$A$1:$AK$49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29" i="4" l="1"/>
  <c r="AE38" i="4" s="1"/>
  <c r="AE41" i="4"/>
  <c r="AE45" i="4" s="1"/>
  <c r="U35" i="4"/>
  <c r="AE44" i="4"/>
  <c r="AE40" i="4"/>
  <c r="AE39" i="4"/>
  <c r="AF37" i="4"/>
  <c r="AF32" i="4"/>
  <c r="AC21" i="4"/>
  <c r="J23" i="4" s="1"/>
  <c r="S23" i="4" s="1"/>
  <c r="AE46" i="4" l="1"/>
  <c r="AC23" i="4"/>
  <c r="J22" i="4"/>
  <c r="J24" i="4"/>
  <c r="S2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6" authorId="0" shapeId="0" xr:uid="{CBC1D4BF-FF2C-42BF-891D-A3D58DDA5459}">
      <text>
        <r>
          <rPr>
            <b/>
            <sz val="9"/>
            <color indexed="81"/>
            <rFont val="MS P ゴシック"/>
            <family val="3"/>
            <charset val="128"/>
          </rPr>
          <t>作成者:</t>
        </r>
        <r>
          <rPr>
            <sz val="9"/>
            <color indexed="81"/>
            <rFont val="MS P ゴシック"/>
            <family val="3"/>
            <charset val="128"/>
          </rPr>
          <t xml:space="preserve">
報告書及び図面には、緑地の施工後、
実績値を測定して記入すること</t>
        </r>
      </text>
    </comment>
  </commentList>
</comments>
</file>

<file path=xl/sharedStrings.xml><?xml version="1.0" encoding="utf-8"?>
<sst xmlns="http://schemas.openxmlformats.org/spreadsheetml/2006/main" count="174" uniqueCount="104">
  <si>
    <t>（宛先）所沢市長</t>
    <rPh sb="1" eb="3">
      <t>アテサキ</t>
    </rPh>
    <rPh sb="4" eb="7">
      <t>ト</t>
    </rPh>
    <rPh sb="7" eb="8">
      <t>チョウ</t>
    </rPh>
    <phoneticPr fontId="1"/>
  </si>
  <si>
    <t>申請者</t>
    <rPh sb="0" eb="3">
      <t>シンセイシャ</t>
    </rPh>
    <phoneticPr fontId="1"/>
  </si>
  <si>
    <t>住所</t>
    <rPh sb="0" eb="2">
      <t>ジュウショ</t>
    </rPh>
    <phoneticPr fontId="1"/>
  </si>
  <si>
    <t>氏名</t>
    <rPh sb="0" eb="2">
      <t>シメイ</t>
    </rPh>
    <phoneticPr fontId="1"/>
  </si>
  <si>
    <t>代理人</t>
    <rPh sb="0" eb="3">
      <t>ダイリニン</t>
    </rPh>
    <phoneticPr fontId="1"/>
  </si>
  <si>
    <t>名称</t>
    <rPh sb="0" eb="2">
      <t>メイショウ</t>
    </rPh>
    <phoneticPr fontId="1"/>
  </si>
  <si>
    <t>概要</t>
    <rPh sb="0" eb="2">
      <t>ガイヨウ</t>
    </rPh>
    <phoneticPr fontId="1"/>
  </si>
  <si>
    <t>敷地面積</t>
    <rPh sb="0" eb="2">
      <t>シキチ</t>
    </rPh>
    <rPh sb="2" eb="4">
      <t>メンセキ</t>
    </rPh>
    <phoneticPr fontId="1"/>
  </si>
  <si>
    <t>（</t>
    <phoneticPr fontId="1"/>
  </si>
  <si>
    <t>a</t>
    <phoneticPr fontId="1"/>
  </si>
  <si>
    <t>-</t>
    <phoneticPr fontId="1"/>
  </si>
  <si>
    <t>b</t>
    <phoneticPr fontId="1"/>
  </si>
  <si>
    <t>A</t>
    <phoneticPr fontId="1"/>
  </si>
  <si>
    <t>㎡</t>
    <phoneticPr fontId="1"/>
  </si>
  <si>
    <t>必要緑化面積</t>
    <rPh sb="0" eb="2">
      <t>ヒツヨウ</t>
    </rPh>
    <rPh sb="2" eb="4">
      <t>リョッカ</t>
    </rPh>
    <rPh sb="4" eb="6">
      <t>メンセキ</t>
    </rPh>
    <phoneticPr fontId="1"/>
  </si>
  <si>
    <t>・</t>
    <phoneticPr fontId="1"/>
  </si>
  <si>
    <t>×</t>
    <phoneticPr fontId="1"/>
  </si>
  <si>
    <t>㎡×</t>
    <phoneticPr fontId="1"/>
  </si>
  <si>
    <t>%</t>
    <phoneticPr fontId="1"/>
  </si>
  <si>
    <t>）</t>
    <phoneticPr fontId="1"/>
  </si>
  <si>
    <t>B</t>
    <phoneticPr fontId="1"/>
  </si>
  <si>
    <t>（担当）</t>
    <rPh sb="1" eb="3">
      <t>タントウ</t>
    </rPh>
    <phoneticPr fontId="1"/>
  </si>
  <si>
    <t>（連絡先）</t>
    <rPh sb="1" eb="4">
      <t>レンラクサキ</t>
    </rPh>
    <phoneticPr fontId="1"/>
  </si>
  <si>
    <t>必要緑化面積算出</t>
    <rPh sb="0" eb="2">
      <t>ヒツヨウ</t>
    </rPh>
    <rPh sb="2" eb="4">
      <t>リョッカ</t>
    </rPh>
    <rPh sb="4" eb="6">
      <t>メンセキ</t>
    </rPh>
    <rPh sb="6" eb="8">
      <t>サンシュツ</t>
    </rPh>
    <phoneticPr fontId="1"/>
  </si>
  <si>
    <t>緑化面積算出</t>
    <rPh sb="0" eb="2">
      <t>リョッカ</t>
    </rPh>
    <rPh sb="2" eb="4">
      <t>メンセキ</t>
    </rPh>
    <rPh sb="4" eb="6">
      <t>サンシュツ</t>
    </rPh>
    <phoneticPr fontId="1"/>
  </si>
  <si>
    <t>①</t>
    <phoneticPr fontId="1"/>
  </si>
  <si>
    <t>平面緑化</t>
    <rPh sb="0" eb="2">
      <t>ヘイメン</t>
    </rPh>
    <rPh sb="2" eb="4">
      <t>リョッカ</t>
    </rPh>
    <phoneticPr fontId="1"/>
  </si>
  <si>
    <t>(1)</t>
    <phoneticPr fontId="1"/>
  </si>
  <si>
    <t>接道緑化</t>
    <rPh sb="0" eb="1">
      <t>セツ</t>
    </rPh>
    <rPh sb="1" eb="2">
      <t>ドウ</t>
    </rPh>
    <rPh sb="2" eb="4">
      <t>リョッカ</t>
    </rPh>
    <phoneticPr fontId="1"/>
  </si>
  <si>
    <t>（A＝ａ－ｂ)</t>
    <phoneticPr fontId="1"/>
  </si>
  <si>
    <t>低木</t>
    <rPh sb="0" eb="2">
      <t>テイボク</t>
    </rPh>
    <phoneticPr fontId="1"/>
  </si>
  <si>
    <t>本以上</t>
    <rPh sb="0" eb="3">
      <t>ホンイジョウ</t>
    </rPh>
    <phoneticPr fontId="1"/>
  </si>
  <si>
    <t>既存樹林</t>
    <rPh sb="0" eb="2">
      <t>キゾン</t>
    </rPh>
    <rPh sb="2" eb="4">
      <t>ジュリン</t>
    </rPh>
    <phoneticPr fontId="1"/>
  </si>
  <si>
    <t>③</t>
    <phoneticPr fontId="1"/>
  </si>
  <si>
    <t>＝</t>
    <phoneticPr fontId="1"/>
  </si>
  <si>
    <t>④</t>
    <phoneticPr fontId="1"/>
  </si>
  <si>
    <t>+</t>
    <phoneticPr fontId="1"/>
  </si>
  <si>
    <t>植栽本数</t>
    <rPh sb="0" eb="2">
      <t>ショクサイ</t>
    </rPh>
    <rPh sb="2" eb="4">
      <t>ホンスウ</t>
    </rPh>
    <phoneticPr fontId="1"/>
  </si>
  <si>
    <t>(2)</t>
    <phoneticPr fontId="1"/>
  </si>
  <si>
    <t>屋上緑化</t>
    <rPh sb="0" eb="2">
      <t>オクジョウ</t>
    </rPh>
    <rPh sb="2" eb="4">
      <t>リョッカ</t>
    </rPh>
    <phoneticPr fontId="1"/>
  </si>
  <si>
    <t>(3)</t>
    <phoneticPr fontId="1"/>
  </si>
  <si>
    <t>壁面緑化</t>
    <rPh sb="0" eb="2">
      <t>ヘキメン</t>
    </rPh>
    <rPh sb="2" eb="4">
      <t>リョッカ</t>
    </rPh>
    <phoneticPr fontId="1"/>
  </si>
  <si>
    <t>施工面積</t>
    <rPh sb="0" eb="2">
      <t>セコウ</t>
    </rPh>
    <rPh sb="2" eb="4">
      <t>メンセキ</t>
    </rPh>
    <phoneticPr fontId="1"/>
  </si>
  <si>
    <t>1/2</t>
    <phoneticPr fontId="1"/>
  </si>
  <si>
    <t>(4)</t>
    <phoneticPr fontId="1"/>
  </si>
  <si>
    <t>植栽延長</t>
    <rPh sb="0" eb="2">
      <t>ショクサイ</t>
    </rPh>
    <rPh sb="2" eb="4">
      <t>エンチョウ</t>
    </rPh>
    <phoneticPr fontId="1"/>
  </si>
  <si>
    <t>m</t>
    <phoneticPr fontId="1"/>
  </si>
  <si>
    <t>(5)</t>
    <phoneticPr fontId="1"/>
  </si>
  <si>
    <t>緑化擁壁</t>
    <rPh sb="0" eb="2">
      <t>リョッカ</t>
    </rPh>
    <rPh sb="2" eb="3">
      <t>ヨウ</t>
    </rPh>
    <rPh sb="3" eb="4">
      <t>ヘキ</t>
    </rPh>
    <phoneticPr fontId="1"/>
  </si>
  <si>
    <t>(6)</t>
    <phoneticPr fontId="1"/>
  </si>
  <si>
    <t>(7)</t>
    <phoneticPr fontId="1"/>
  </si>
  <si>
    <t>独立した樹木</t>
    <rPh sb="0" eb="2">
      <t>ドクリツ</t>
    </rPh>
    <rPh sb="4" eb="6">
      <t>ジュモク</t>
    </rPh>
    <phoneticPr fontId="1"/>
  </si>
  <si>
    <t>主要用途</t>
    <rPh sb="0" eb="2">
      <t>シュヨウ</t>
    </rPh>
    <rPh sb="2" eb="4">
      <t>ヨウト</t>
    </rPh>
    <phoneticPr fontId="1"/>
  </si>
  <si>
    <t>添付書類</t>
    <rPh sb="0" eb="2">
      <t>テンプ</t>
    </rPh>
    <rPh sb="2" eb="4">
      <t>ショルイ</t>
    </rPh>
    <phoneticPr fontId="1"/>
  </si>
  <si>
    <t>建ぺい率</t>
    <rPh sb="0" eb="1">
      <t>ケン</t>
    </rPh>
    <rPh sb="3" eb="4">
      <t>リツ</t>
    </rPh>
    <phoneticPr fontId="1"/>
  </si>
  <si>
    <t>30又は50</t>
    <rPh sb="2" eb="3">
      <t>マタ</t>
    </rPh>
    <phoneticPr fontId="1"/>
  </si>
  <si>
    <t>高中木</t>
    <rPh sb="0" eb="1">
      <t>コウ</t>
    </rPh>
    <rPh sb="1" eb="2">
      <t>チュウ</t>
    </rPh>
    <rPh sb="2" eb="3">
      <t>ボク</t>
    </rPh>
    <phoneticPr fontId="1"/>
  </si>
  <si>
    <t>本)</t>
    <rPh sb="0" eb="1">
      <t>ホン</t>
    </rPh>
    <phoneticPr fontId="1"/>
  </si>
  <si>
    <t>=</t>
    <phoneticPr fontId="1"/>
  </si>
  <si>
    <t>+（</t>
    <phoneticPr fontId="1"/>
  </si>
  <si>
    <t>小計２</t>
    <rPh sb="0" eb="2">
      <t>ショウケイ</t>
    </rPh>
    <phoneticPr fontId="1"/>
  </si>
  <si>
    <t>緑化面積合計</t>
    <rPh sb="0" eb="2">
      <t>リョッカ</t>
    </rPh>
    <rPh sb="2" eb="4">
      <t>メンセキ</t>
    </rPh>
    <rPh sb="4" eb="6">
      <t>ゴウケイ</t>
    </rPh>
    <phoneticPr fontId="1"/>
  </si>
  <si>
    <t>（小計１＋小計２）</t>
    <rPh sb="1" eb="3">
      <t>ショウケイ</t>
    </rPh>
    <rPh sb="5" eb="7">
      <t>ショウケイ</t>
    </rPh>
    <phoneticPr fontId="1"/>
  </si>
  <si>
    <t>1/2)</t>
    <phoneticPr fontId="1"/>
  </si>
  <si>
    <t>m×</t>
    <phoneticPr fontId="1"/>
  </si>
  <si>
    <t>(樹高</t>
    <rPh sb="1" eb="3">
      <t>ジュコウ</t>
    </rPh>
    <phoneticPr fontId="1"/>
  </si>
  <si>
    <t>)</t>
    <phoneticPr fontId="1"/>
  </si>
  <si>
    <t>水平投影面積</t>
    <rPh sb="0" eb="2">
      <t>スイヘイ</t>
    </rPh>
    <rPh sb="2" eb="4">
      <t>トウエイ</t>
    </rPh>
    <rPh sb="4" eb="6">
      <t>メンセキ</t>
    </rPh>
    <phoneticPr fontId="1"/>
  </si>
  <si>
    <t>(一般公開有無</t>
    <phoneticPr fontId="1"/>
  </si>
  <si>
    <t>①+②の面積で植栽本数を算出</t>
    <rPh sb="4" eb="6">
      <t>メンセキ</t>
    </rPh>
    <rPh sb="7" eb="9">
      <t>ショクサイ</t>
    </rPh>
    <rPh sb="9" eb="11">
      <t>ホンスウ</t>
    </rPh>
    <rPh sb="12" eb="14">
      <t>サンシュツ</t>
    </rPh>
    <phoneticPr fontId="1"/>
  </si>
  <si>
    <t>駐車場等緑化</t>
    <rPh sb="0" eb="3">
      <t>チュウシャジョウ</t>
    </rPh>
    <rPh sb="3" eb="4">
      <t>トウ</t>
    </rPh>
    <rPh sb="4" eb="6">
      <t>リョッカ</t>
    </rPh>
    <phoneticPr fontId="1"/>
  </si>
  <si>
    <t>開発事業区域面積</t>
    <rPh sb="0" eb="2">
      <t>カイハツ</t>
    </rPh>
    <rPh sb="2" eb="4">
      <t>ジギョウ</t>
    </rPh>
    <rPh sb="4" eb="6">
      <t>クイキ</t>
    </rPh>
    <rPh sb="6" eb="8">
      <t>メンセキ</t>
    </rPh>
    <phoneticPr fontId="1"/>
  </si>
  <si>
    <t>小計１</t>
    <phoneticPr fontId="1"/>
  </si>
  <si>
    <t>(2)～(7)</t>
    <phoneticPr fontId="1"/>
  </si>
  <si>
    <t>生垣又ﾌｪﾝｽ</t>
    <rPh sb="0" eb="2">
      <t>イケガキ</t>
    </rPh>
    <rPh sb="2" eb="3">
      <t>マタ</t>
    </rPh>
    <phoneticPr fontId="1"/>
  </si>
  <si>
    <t>街づくり条例　敷地面積</t>
    <rPh sb="0" eb="1">
      <t>マチ</t>
    </rPh>
    <rPh sb="4" eb="6">
      <t>ジョウレイ</t>
    </rPh>
    <rPh sb="7" eb="9">
      <t>シキチ</t>
    </rPh>
    <rPh sb="9" eb="11">
      <t>メンセキ</t>
    </rPh>
    <phoneticPr fontId="1"/>
  </si>
  <si>
    <t>控除面積（道路後退等）</t>
    <rPh sb="0" eb="2">
      <t>コウジョ</t>
    </rPh>
    <rPh sb="2" eb="4">
      <t>メンセキ</t>
    </rPh>
    <rPh sb="5" eb="7">
      <t>ドウロ</t>
    </rPh>
    <rPh sb="7" eb="9">
      <t>コウタイ</t>
    </rPh>
    <rPh sb="9" eb="10">
      <t>トウ</t>
    </rPh>
    <phoneticPr fontId="1"/>
  </si>
  <si>
    <t>（樹林地を開発した場合の残地）</t>
    <phoneticPr fontId="1"/>
  </si>
  <si>
    <t>既存面積</t>
    <rPh sb="0" eb="2">
      <t>キゾン</t>
    </rPh>
    <rPh sb="2" eb="4">
      <t>メンセキ</t>
    </rPh>
    <phoneticPr fontId="1"/>
  </si>
  <si>
    <t>(6/10以上の接道緑化･奥行3m）</t>
    <rPh sb="13" eb="15">
      <t>オクユ</t>
    </rPh>
    <phoneticPr fontId="1"/>
  </si>
  <si>
    <t>②</t>
    <phoneticPr fontId="2"/>
  </si>
  <si>
    <t>高木（成木）H=3.5m以上</t>
    <rPh sb="0" eb="2">
      <t>コウボク</t>
    </rPh>
    <rPh sb="3" eb="5">
      <t>セイボク</t>
    </rPh>
    <rPh sb="12" eb="14">
      <t>イジョウ</t>
    </rPh>
    <phoneticPr fontId="1"/>
  </si>
  <si>
    <t>高木（幼木）H=2.0m以上3.5m未満</t>
    <rPh sb="0" eb="2">
      <t>コウボク</t>
    </rPh>
    <rPh sb="3" eb="5">
      <t>ヨウボク</t>
    </rPh>
    <phoneticPr fontId="1"/>
  </si>
  <si>
    <t>中木1.0m以上2.0m未満</t>
    <phoneticPr fontId="2"/>
  </si>
  <si>
    <t>㎡≧①+②</t>
    <phoneticPr fontId="1"/>
  </si>
  <si>
    <t>①+②</t>
    <phoneticPr fontId="2"/>
  </si>
  <si>
    <t>開発事業番号</t>
    <phoneticPr fontId="1"/>
  </si>
  <si>
    <t>※必要緑化面積の２分の１≧小計２とすること</t>
    <rPh sb="1" eb="3">
      <t>ヒツヨウ</t>
    </rPh>
    <rPh sb="3" eb="5">
      <t>リョクカ</t>
    </rPh>
    <rPh sb="5" eb="7">
      <t>メンセキ</t>
    </rPh>
    <rPh sb="9" eb="10">
      <t>ブン</t>
    </rPh>
    <rPh sb="13" eb="15">
      <t>ショウケイ</t>
    </rPh>
    <phoneticPr fontId="1"/>
  </si>
  <si>
    <t>㎡≧B</t>
    <phoneticPr fontId="2"/>
  </si>
  <si>
    <t>本</t>
    <rPh sb="0" eb="1">
      <t>ホン</t>
    </rPh>
    <phoneticPr fontId="2"/>
  </si>
  <si>
    <t>　　年　　　月　　　日</t>
    <rPh sb="2" eb="3">
      <t>ネン</t>
    </rPh>
    <rPh sb="6" eb="7">
      <t>ツキ</t>
    </rPh>
    <rPh sb="10" eb="11">
      <t>ヒ</t>
    </rPh>
    <phoneticPr fontId="2"/>
  </si>
  <si>
    <t>※小数点第3位を切捨て</t>
    <phoneticPr fontId="2"/>
  </si>
  <si>
    <t>開発事業区域地番</t>
    <rPh sb="4" eb="6">
      <t>クイキ</t>
    </rPh>
    <rPh sb="6" eb="8">
      <t>チバン</t>
    </rPh>
    <phoneticPr fontId="1"/>
  </si>
  <si>
    <t>※1 建ぺい率が2以上のときは按分した値を記入
※2 建築基準法第53条第3項から第5項による緩和を適用した値を記入</t>
    <phoneticPr fontId="2"/>
  </si>
  <si>
    <t>所沢市</t>
    <rPh sb="0" eb="3">
      <t>トコロザワシ</t>
    </rPh>
    <phoneticPr fontId="2"/>
  </si>
  <si>
    <t xml:space="preserve"> R</t>
    <phoneticPr fontId="2"/>
  </si>
  <si>
    <t>□緑地求積図・面積計算表（三斜法 / CAD求積）</t>
    <rPh sb="1" eb="3">
      <t>リョクチ</t>
    </rPh>
    <rPh sb="3" eb="6">
      <t>キュウセキズ</t>
    </rPh>
    <rPh sb="7" eb="9">
      <t>メンセキ</t>
    </rPh>
    <rPh sb="9" eb="11">
      <t>ケイサン</t>
    </rPh>
    <rPh sb="11" eb="12">
      <t>ヒョウ</t>
    </rPh>
    <rPh sb="13" eb="14">
      <t>サン</t>
    </rPh>
    <rPh sb="14" eb="15">
      <t>シャ</t>
    </rPh>
    <rPh sb="15" eb="16">
      <t>ホウ</t>
    </rPh>
    <rPh sb="22" eb="24">
      <t>キュウセキ</t>
    </rPh>
    <phoneticPr fontId="1"/>
  </si>
  <si>
    <t>□周囲長図</t>
    <rPh sb="1" eb="3">
      <t>シュウイ</t>
    </rPh>
    <rPh sb="3" eb="4">
      <t>チョウ</t>
    </rPh>
    <rPh sb="4" eb="5">
      <t>ズ</t>
    </rPh>
    <phoneticPr fontId="2"/>
  </si>
  <si>
    <t>緑化完了報告書</t>
    <rPh sb="0" eb="2">
      <t>リョッカ</t>
    </rPh>
    <rPh sb="2" eb="7">
      <t>カンリョウホウコクショ</t>
    </rPh>
    <phoneticPr fontId="1"/>
  </si>
  <si>
    <t>　所沢市街づくり条例第40条の基準に係る協議に基づき提出した緑化計画に係る緑化が完了したので、次のとおり報告します。</t>
    <rPh sb="1" eb="4">
      <t>トコロザワシ</t>
    </rPh>
    <rPh sb="4" eb="5">
      <t>マチ</t>
    </rPh>
    <rPh sb="8" eb="10">
      <t>ジョウレイ</t>
    </rPh>
    <rPh sb="10" eb="11">
      <t>ダイ</t>
    </rPh>
    <rPh sb="13" eb="14">
      <t>ジョウ</t>
    </rPh>
    <rPh sb="15" eb="17">
      <t>キジュン</t>
    </rPh>
    <rPh sb="18" eb="19">
      <t>カカ</t>
    </rPh>
    <rPh sb="20" eb="22">
      <t>キョウギ</t>
    </rPh>
    <rPh sb="23" eb="24">
      <t>モト</t>
    </rPh>
    <rPh sb="26" eb="28">
      <t>テイシュツ</t>
    </rPh>
    <rPh sb="30" eb="32">
      <t>リョクカ</t>
    </rPh>
    <rPh sb="32" eb="34">
      <t>ケイカク</t>
    </rPh>
    <rPh sb="35" eb="36">
      <t>カカ</t>
    </rPh>
    <rPh sb="37" eb="39">
      <t>リョクカ</t>
    </rPh>
    <rPh sb="40" eb="42">
      <t>カンリョウ</t>
    </rPh>
    <rPh sb="47" eb="48">
      <t>ツギ</t>
    </rPh>
    <rPh sb="52" eb="54">
      <t>ホウコク</t>
    </rPh>
    <phoneticPr fontId="1"/>
  </si>
  <si>
    <t>□緑化完了平面図</t>
    <rPh sb="1" eb="3">
      <t>リョッカ</t>
    </rPh>
    <rPh sb="3" eb="5">
      <t>カンリョウ</t>
    </rPh>
    <rPh sb="5" eb="8">
      <t>ヘイメンズ</t>
    </rPh>
    <rPh sb="7" eb="8">
      <t>ズ</t>
    </rPh>
    <phoneticPr fontId="1"/>
  </si>
  <si>
    <t>□植栽完了図</t>
    <rPh sb="1" eb="3">
      <t>ショクサイ</t>
    </rPh>
    <rPh sb="3" eb="5">
      <t>カンリョウ</t>
    </rPh>
    <rPh sb="5" eb="6">
      <t>ズ</t>
    </rPh>
    <phoneticPr fontId="1"/>
  </si>
  <si>
    <t>□写真撮影方向図</t>
    <rPh sb="1" eb="3">
      <t>シャシン</t>
    </rPh>
    <rPh sb="3" eb="5">
      <t>サツエイ</t>
    </rPh>
    <rPh sb="5" eb="7">
      <t>ホウコウ</t>
    </rPh>
    <rPh sb="7" eb="8">
      <t>ズ</t>
    </rPh>
    <phoneticPr fontId="2"/>
  </si>
  <si>
    <t>□完了写真（各緑地少なくとも1枚ずつ。緑地が大きい場合、2方向以上から撮影すること）</t>
    <rPh sb="1" eb="3">
      <t>カンリョウ</t>
    </rPh>
    <rPh sb="3" eb="5">
      <t>シャシン</t>
    </rPh>
    <rPh sb="6" eb="9">
      <t>カクリョクチ</t>
    </rPh>
    <rPh sb="9" eb="10">
      <t>スク</t>
    </rPh>
    <rPh sb="15" eb="16">
      <t>マイ</t>
    </rPh>
    <rPh sb="19" eb="21">
      <t>リョクチ</t>
    </rPh>
    <rPh sb="22" eb="23">
      <t>オオ</t>
    </rPh>
    <rPh sb="25" eb="27">
      <t>バアイ</t>
    </rPh>
    <rPh sb="29" eb="31">
      <t>ホウコウ</t>
    </rPh>
    <rPh sb="31" eb="33">
      <t>イジョウ</t>
    </rPh>
    <rPh sb="35" eb="37">
      <t>サツエイ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</si>
</sst>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0.00_ "/>
  </numFmts>
  <fonts count="18">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vertAlign val="superscript"/>
      <sz val="10"/>
      <color theme="1"/>
      <name val="ＭＳ Ｐ明朝"/>
      <family val="1"/>
      <charset val="128"/>
    </font>
    <font>
      <sz val="10"/>
      <color theme="1"/>
      <name val="ＭＳ Ｐゴシック"/>
      <family val="3"/>
      <charset val="128"/>
    </font>
    <font>
      <sz val="11"/>
      <color theme="1"/>
      <name val="ＭＳ Ｐ明朝"/>
      <family val="1"/>
      <charset val="128"/>
    </font>
    <font>
      <sz val="7"/>
      <color theme="1"/>
      <name val="ＭＳ Ｐ明朝"/>
      <family val="1"/>
      <charset val="128"/>
    </font>
    <font>
      <sz val="11"/>
      <color theme="1"/>
      <name val="ＭＳ Ｐゴシック"/>
      <family val="3"/>
      <charset val="128"/>
    </font>
    <font>
      <sz val="6"/>
      <color theme="1"/>
      <name val="ＭＳ Ｐ明朝"/>
      <family val="1"/>
      <charset val="128"/>
    </font>
    <font>
      <sz val="14"/>
      <color theme="1"/>
      <name val="ＭＳ Ｐゴシック"/>
      <family val="3"/>
      <charset val="128"/>
      <scheme val="minor"/>
    </font>
    <font>
      <sz val="14"/>
      <color theme="1"/>
      <name val="ＭＳ Ｐ明朝"/>
      <family val="1"/>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tint="-0.499984740745262"/>
        <bgColor indexed="64"/>
      </patternFill>
    </fill>
  </fills>
  <borders count="5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64"/>
      </left>
      <right style="hair">
        <color indexed="64"/>
      </right>
      <top/>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9" fontId="3" fillId="0" borderId="0" applyFont="0" applyFill="0" applyBorder="0" applyAlignment="0" applyProtection="0">
      <alignment vertical="center"/>
    </xf>
  </cellStyleXfs>
  <cellXfs count="232">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6" fillId="0" borderId="0" xfId="0" applyFont="1" applyBorder="1" applyAlignment="1">
      <alignment horizontal="right" vertical="center"/>
    </xf>
    <xf numFmtId="0" fontId="5" fillId="0" borderId="1" xfId="0" quotePrefix="1" applyFont="1" applyBorder="1" applyAlignment="1">
      <alignment horizontal="center" vertical="center"/>
    </xf>
    <xf numFmtId="0" fontId="7" fillId="0" borderId="0" xfId="0" applyFont="1" applyBorder="1">
      <alignment vertical="center"/>
    </xf>
    <xf numFmtId="0" fontId="6" fillId="0" borderId="0" xfId="0" applyFont="1" applyBorder="1">
      <alignment vertical="center"/>
    </xf>
    <xf numFmtId="0" fontId="6" fillId="0" borderId="0" xfId="0" quotePrefix="1" applyFont="1" applyBorder="1" applyAlignment="1">
      <alignment horizontal="right" vertical="center"/>
    </xf>
    <xf numFmtId="0" fontId="7" fillId="0" borderId="0" xfId="0" applyFont="1" applyBorder="1" applyAlignment="1">
      <alignment vertical="center"/>
    </xf>
    <xf numFmtId="0" fontId="6" fillId="0" borderId="0" xfId="0" applyFont="1" applyBorder="1" applyAlignment="1">
      <alignment horizontal="center" vertical="center"/>
    </xf>
    <xf numFmtId="0" fontId="5" fillId="0" borderId="4" xfId="0" applyFont="1" applyBorder="1">
      <alignment vertical="center"/>
    </xf>
    <xf numFmtId="0" fontId="5" fillId="0" borderId="5" xfId="0" applyFont="1" applyBorder="1">
      <alignment vertical="center"/>
    </xf>
    <xf numFmtId="0" fontId="5" fillId="0" borderId="5" xfId="0" applyFont="1" applyBorder="1" applyAlignment="1">
      <alignment horizontal="center" vertical="center"/>
    </xf>
    <xf numFmtId="0" fontId="7" fillId="0" borderId="5" xfId="0" applyFont="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1" xfId="0" applyFont="1" applyBorder="1" applyAlignment="1"/>
    <xf numFmtId="0" fontId="5" fillId="0" borderId="4" xfId="0" quotePrefix="1" applyFont="1" applyBorder="1" applyAlignment="1">
      <alignment vertical="center"/>
    </xf>
    <xf numFmtId="0" fontId="5" fillId="0" borderId="6" xfId="0" applyFont="1" applyBorder="1">
      <alignment vertical="center"/>
    </xf>
    <xf numFmtId="0" fontId="5" fillId="0" borderId="7" xfId="0" applyFont="1" applyBorder="1" applyAlignment="1">
      <alignment vertical="center"/>
    </xf>
    <xf numFmtId="0" fontId="5" fillId="0" borderId="7" xfId="0" applyFont="1" applyBorder="1">
      <alignment vertical="center"/>
    </xf>
    <xf numFmtId="0" fontId="5" fillId="0" borderId="8"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pplyAlignment="1">
      <alignment vertical="center"/>
    </xf>
    <xf numFmtId="0" fontId="5" fillId="0" borderId="21" xfId="0" applyFont="1" applyBorder="1">
      <alignment vertical="center"/>
    </xf>
    <xf numFmtId="0" fontId="5" fillId="0" borderId="22" xfId="0" applyFont="1" applyBorder="1" applyAlignment="1">
      <alignment vertical="center"/>
    </xf>
    <xf numFmtId="0" fontId="5" fillId="0" borderId="23" xfId="0" applyFont="1" applyBorder="1">
      <alignment vertical="center"/>
    </xf>
    <xf numFmtId="0" fontId="6" fillId="0" borderId="24" xfId="0" applyFont="1" applyBorder="1" applyAlignment="1"/>
    <xf numFmtId="0" fontId="5" fillId="0" borderId="25" xfId="0" applyFont="1" applyBorder="1" applyAlignment="1">
      <alignment vertical="center"/>
    </xf>
    <xf numFmtId="0" fontId="5" fillId="0" borderId="7" xfId="0" applyFont="1" applyBorder="1" applyAlignment="1">
      <alignment vertical="center" shrinkToFit="1"/>
    </xf>
    <xf numFmtId="0" fontId="5" fillId="0" borderId="26" xfId="0" applyFont="1" applyBorder="1">
      <alignment vertical="center"/>
    </xf>
    <xf numFmtId="0" fontId="6" fillId="0" borderId="7" xfId="0" applyFont="1" applyBorder="1">
      <alignment vertical="center"/>
    </xf>
    <xf numFmtId="0" fontId="5" fillId="0" borderId="27" xfId="0" applyFont="1" applyBorder="1">
      <alignment vertical="center"/>
    </xf>
    <xf numFmtId="0" fontId="6" fillId="0" borderId="10" xfId="0" applyFont="1" applyBorder="1" applyAlignment="1"/>
    <xf numFmtId="0" fontId="5" fillId="0" borderId="28" xfId="0" applyFont="1" applyBorder="1">
      <alignment vertical="center"/>
    </xf>
    <xf numFmtId="0" fontId="6" fillId="0" borderId="25" xfId="0" applyFont="1" applyBorder="1" applyAlignment="1">
      <alignment horizontal="left" vertical="center"/>
    </xf>
    <xf numFmtId="0" fontId="5" fillId="0" borderId="12" xfId="0" quotePrefix="1" applyFont="1" applyBorder="1" applyAlignment="1">
      <alignment vertical="center"/>
    </xf>
    <xf numFmtId="0" fontId="6" fillId="0" borderId="29" xfId="0" applyFont="1" applyBorder="1" applyAlignment="1"/>
    <xf numFmtId="0" fontId="6" fillId="0" borderId="13" xfId="0" applyFont="1" applyBorder="1">
      <alignment vertical="center"/>
    </xf>
    <xf numFmtId="0" fontId="6" fillId="0" borderId="13" xfId="0" applyFont="1" applyBorder="1" applyAlignment="1">
      <alignment horizontal="center" vertical="center"/>
    </xf>
    <xf numFmtId="0" fontId="6" fillId="0" borderId="13" xfId="0" applyFont="1" applyBorder="1" applyAlignment="1"/>
    <xf numFmtId="0" fontId="7" fillId="0" borderId="13" xfId="0" applyFont="1" applyBorder="1">
      <alignment vertical="center"/>
    </xf>
    <xf numFmtId="0" fontId="8" fillId="0" borderId="13" xfId="0" applyFont="1" applyBorder="1">
      <alignment vertical="center"/>
    </xf>
    <xf numFmtId="0" fontId="5" fillId="0" borderId="30" xfId="0" quotePrefix="1" applyFont="1" applyBorder="1" applyAlignment="1">
      <alignment vertical="center"/>
    </xf>
    <xf numFmtId="0" fontId="5" fillId="0" borderId="18" xfId="0" quotePrefix="1" applyFont="1" applyBorder="1" applyAlignment="1">
      <alignment vertical="center"/>
    </xf>
    <xf numFmtId="0" fontId="6" fillId="0" borderId="18" xfId="0" applyFont="1" applyBorder="1" applyAlignment="1">
      <alignment vertical="center"/>
    </xf>
    <xf numFmtId="0" fontId="6" fillId="0" borderId="8" xfId="0" applyFont="1" applyBorder="1" applyAlignment="1">
      <alignment vertical="center"/>
    </xf>
    <xf numFmtId="0" fontId="5" fillId="0" borderId="8" xfId="0" applyFont="1" applyBorder="1" applyAlignment="1">
      <alignment vertical="center" shrinkToFit="1"/>
    </xf>
    <xf numFmtId="0" fontId="6" fillId="0" borderId="8" xfId="0" applyFont="1" applyBorder="1" applyAlignment="1">
      <alignment vertical="center" shrinkToFit="1"/>
    </xf>
    <xf numFmtId="0" fontId="6" fillId="0" borderId="9" xfId="0" applyFont="1" applyBorder="1" applyAlignment="1"/>
    <xf numFmtId="0" fontId="6" fillId="0" borderId="8" xfId="0" applyFont="1" applyBorder="1">
      <alignment vertical="center"/>
    </xf>
    <xf numFmtId="0" fontId="5" fillId="0" borderId="3" xfId="0" quotePrefix="1" applyFont="1" applyBorder="1" applyAlignment="1">
      <alignment vertical="center"/>
    </xf>
    <xf numFmtId="0" fontId="9" fillId="0" borderId="5" xfId="0" applyFont="1" applyBorder="1">
      <alignment vertical="center"/>
    </xf>
    <xf numFmtId="0" fontId="5" fillId="0" borderId="31" xfId="0" applyFont="1" applyBorder="1">
      <alignment vertical="center"/>
    </xf>
    <xf numFmtId="0" fontId="5" fillId="0" borderId="8" xfId="0" quotePrefix="1" applyFont="1" applyBorder="1" applyAlignment="1">
      <alignment vertical="center"/>
    </xf>
    <xf numFmtId="0" fontId="6" fillId="0" borderId="18" xfId="0" applyFont="1" applyBorder="1">
      <alignment vertical="center"/>
    </xf>
    <xf numFmtId="0" fontId="5" fillId="0" borderId="27" xfId="0" applyFont="1" applyBorder="1" applyAlignment="1">
      <alignment vertical="center"/>
    </xf>
    <xf numFmtId="0" fontId="6" fillId="0" borderId="7" xfId="0" quotePrefix="1" applyFont="1" applyBorder="1" applyAlignment="1">
      <alignment horizontal="center" vertical="center"/>
    </xf>
    <xf numFmtId="0" fontId="6" fillId="0" borderId="7" xfId="0" applyFont="1" applyBorder="1" applyAlignment="1">
      <alignment horizontal="center" vertical="center"/>
    </xf>
    <xf numFmtId="0" fontId="9" fillId="0" borderId="7" xfId="0" applyFont="1" applyBorder="1">
      <alignment vertical="center"/>
    </xf>
    <xf numFmtId="0" fontId="9" fillId="0" borderId="5" xfId="0" applyFont="1" applyBorder="1" applyAlignment="1">
      <alignment vertical="center"/>
    </xf>
    <xf numFmtId="0" fontId="6" fillId="0" borderId="32" xfId="0" applyFont="1" applyBorder="1">
      <alignment vertical="center"/>
    </xf>
    <xf numFmtId="0" fontId="6" fillId="0" borderId="19" xfId="0" applyFont="1" applyBorder="1" applyAlignment="1">
      <alignment horizontal="center" vertical="center"/>
    </xf>
    <xf numFmtId="0" fontId="6" fillId="0" borderId="33" xfId="0" applyFont="1" applyBorder="1" applyAlignment="1">
      <alignment horizontal="center" vertical="center"/>
    </xf>
    <xf numFmtId="0" fontId="5" fillId="2" borderId="34" xfId="0" applyFont="1" applyFill="1" applyBorder="1" applyAlignment="1">
      <alignment horizontal="left" vertical="center"/>
    </xf>
    <xf numFmtId="0" fontId="5" fillId="2" borderId="35" xfId="0" applyFont="1" applyFill="1" applyBorder="1" applyAlignment="1">
      <alignment horizontal="left" vertical="center"/>
    </xf>
    <xf numFmtId="0" fontId="10" fillId="2" borderId="35" xfId="0" applyFont="1" applyFill="1" applyBorder="1" applyAlignment="1">
      <alignment horizontal="left" vertical="center"/>
    </xf>
    <xf numFmtId="0" fontId="5" fillId="2" borderId="35" xfId="0" applyFont="1" applyFill="1" applyBorder="1">
      <alignment vertical="center"/>
    </xf>
    <xf numFmtId="0" fontId="5" fillId="2" borderId="35" xfId="0" applyFont="1" applyFill="1" applyBorder="1" applyAlignment="1">
      <alignment vertical="center"/>
    </xf>
    <xf numFmtId="0" fontId="5" fillId="2" borderId="36" xfId="0" applyFont="1" applyFill="1" applyBorder="1">
      <alignment vertical="center"/>
    </xf>
    <xf numFmtId="0" fontId="5" fillId="2" borderId="34" xfId="0" applyFont="1" applyFill="1" applyBorder="1">
      <alignment vertical="center"/>
    </xf>
    <xf numFmtId="0" fontId="5" fillId="2" borderId="35" xfId="0" applyFont="1" applyFill="1" applyBorder="1" applyAlignment="1">
      <alignment horizontal="center" vertical="center"/>
    </xf>
    <xf numFmtId="0" fontId="6" fillId="2" borderId="35" xfId="0" applyFont="1" applyFill="1" applyBorder="1" applyAlignment="1">
      <alignment horizontal="right" vertical="center"/>
    </xf>
    <xf numFmtId="0" fontId="6" fillId="2" borderId="36" xfId="0" applyFont="1" applyFill="1" applyBorder="1" applyAlignment="1">
      <alignment horizontal="right" vertical="center"/>
    </xf>
    <xf numFmtId="0" fontId="6" fillId="0" borderId="19" xfId="0" applyFont="1" applyBorder="1">
      <alignment vertical="center"/>
    </xf>
    <xf numFmtId="0" fontId="11" fillId="0" borderId="10" xfId="0" applyFont="1" applyBorder="1">
      <alignment vertical="center"/>
    </xf>
    <xf numFmtId="0" fontId="11" fillId="0" borderId="10" xfId="0" applyFont="1" applyBorder="1" applyAlignment="1"/>
    <xf numFmtId="0" fontId="6" fillId="0" borderId="25"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34" xfId="0" applyFont="1" applyBorder="1" applyAlignment="1">
      <alignment horizontal="center" vertical="center"/>
    </xf>
    <xf numFmtId="0" fontId="5" fillId="0" borderId="36" xfId="0" applyFont="1" applyBorder="1" applyAlignment="1">
      <alignment horizontal="center" vertical="center"/>
    </xf>
    <xf numFmtId="0" fontId="5" fillId="0" borderId="2" xfId="0" applyFont="1" applyBorder="1" applyAlignment="1">
      <alignment horizontal="center" vertical="center"/>
    </xf>
    <xf numFmtId="0" fontId="5" fillId="0" borderId="38" xfId="0" applyFont="1" applyBorder="1" applyAlignment="1">
      <alignment horizontal="center" vertical="center"/>
    </xf>
    <xf numFmtId="0" fontId="5" fillId="0" borderId="24" xfId="0" applyFont="1" applyBorder="1" applyAlignment="1">
      <alignment horizontal="center" vertical="center"/>
    </xf>
    <xf numFmtId="0" fontId="4" fillId="0" borderId="3" xfId="0" applyFont="1" applyBorder="1">
      <alignment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11" xfId="0" applyFont="1" applyBorder="1" applyAlignment="1">
      <alignment horizontal="center" vertical="center"/>
    </xf>
    <xf numFmtId="0" fontId="5" fillId="0" borderId="41" xfId="0" applyFont="1" applyBorder="1" applyAlignment="1">
      <alignment horizontal="center" vertical="center" shrinkToFit="1"/>
    </xf>
    <xf numFmtId="0" fontId="6" fillId="0" borderId="42" xfId="0" applyFont="1" applyBorder="1" applyAlignment="1">
      <alignment horizontal="center" vertical="center"/>
    </xf>
    <xf numFmtId="0" fontId="5" fillId="0" borderId="18"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35" xfId="0" applyFont="1" applyBorder="1" applyAlignment="1">
      <alignment horizontal="center" vertical="center"/>
    </xf>
    <xf numFmtId="0" fontId="5" fillId="0" borderId="5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34" xfId="0" applyFont="1" applyBorder="1" applyAlignment="1">
      <alignment horizontal="center" vertical="center"/>
    </xf>
    <xf numFmtId="176" fontId="5" fillId="0" borderId="13" xfId="0" quotePrefix="1" applyNumberFormat="1" applyFont="1" applyBorder="1" applyAlignment="1">
      <alignment horizontal="center" vertical="center"/>
    </xf>
    <xf numFmtId="176" fontId="5" fillId="0" borderId="13" xfId="0" applyNumberFormat="1"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5" xfId="0" applyFont="1" applyBorder="1" applyAlignment="1">
      <alignment horizontal="center" vertical="center"/>
    </xf>
    <xf numFmtId="0" fontId="5" fillId="0" borderId="7" xfId="0" applyFont="1" applyBorder="1" applyAlignment="1">
      <alignment horizontal="center" vertical="center"/>
    </xf>
    <xf numFmtId="0" fontId="5" fillId="0" borderId="27" xfId="0" applyFont="1" applyBorder="1" applyAlignment="1">
      <alignment horizontal="center" vertical="center"/>
    </xf>
    <xf numFmtId="0" fontId="5" fillId="0" borderId="45" xfId="0" applyFont="1" applyBorder="1" applyAlignment="1">
      <alignment horizontal="center" vertical="center"/>
    </xf>
    <xf numFmtId="0" fontId="5" fillId="0" borderId="50"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5" xfId="0" applyFont="1" applyBorder="1" applyAlignment="1">
      <alignment horizontal="center" vertical="center"/>
    </xf>
    <xf numFmtId="0" fontId="5" fillId="0" borderId="30" xfId="0" quotePrefix="1" applyFont="1" applyBorder="1" applyAlignment="1">
      <alignment horizontal="center" vertical="center"/>
    </xf>
    <xf numFmtId="0" fontId="5" fillId="0" borderId="3" xfId="0" quotePrefix="1" applyFont="1" applyBorder="1" applyAlignment="1">
      <alignment horizontal="center" vertical="center"/>
    </xf>
    <xf numFmtId="0" fontId="5" fillId="0" borderId="30" xfId="0" applyFont="1" applyBorder="1" applyAlignment="1">
      <alignment horizontal="distributed" vertical="center"/>
    </xf>
    <xf numFmtId="0" fontId="5" fillId="0" borderId="1" xfId="0" applyFont="1" applyBorder="1" applyAlignment="1">
      <alignment horizontal="distributed" vertical="center"/>
    </xf>
    <xf numFmtId="0" fontId="5" fillId="0" borderId="16" xfId="0" applyFont="1" applyBorder="1" applyAlignment="1">
      <alignment horizontal="distributed"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6" fillId="0" borderId="10" xfId="0" applyFont="1" applyBorder="1" applyAlignment="1">
      <alignment horizontal="center"/>
    </xf>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17" xfId="0" applyFont="1" applyBorder="1" applyAlignment="1">
      <alignment horizontal="center" vertical="center"/>
    </xf>
    <xf numFmtId="0" fontId="14" fillId="0" borderId="0" xfId="0" applyFont="1" applyAlignment="1">
      <alignment horizontal="distributed" vertical="center" indent="14"/>
    </xf>
    <xf numFmtId="0" fontId="5" fillId="0" borderId="0" xfId="0"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center" vertical="center" shrinkToFit="1"/>
    </xf>
    <xf numFmtId="0" fontId="5" fillId="0" borderId="18" xfId="0" applyFont="1" applyBorder="1" applyAlignment="1">
      <alignment horizontal="distributed" vertical="center"/>
    </xf>
    <xf numFmtId="0" fontId="5" fillId="0" borderId="8" xfId="0" applyFont="1" applyBorder="1" applyAlignment="1">
      <alignment horizontal="distributed" vertical="center"/>
    </xf>
    <xf numFmtId="0" fontId="5" fillId="0" borderId="19" xfId="0" applyFont="1" applyBorder="1" applyAlignment="1">
      <alignment horizontal="distributed" vertical="center"/>
    </xf>
    <xf numFmtId="0" fontId="5" fillId="0" borderId="40" xfId="0" applyFont="1" applyBorder="1" applyAlignment="1">
      <alignment horizontal="left" vertical="center"/>
    </xf>
    <xf numFmtId="0" fontId="5" fillId="0" borderId="48" xfId="0" applyFont="1" applyBorder="1" applyAlignment="1">
      <alignment horizontal="left" vertical="center"/>
    </xf>
    <xf numFmtId="0" fontId="5" fillId="0" borderId="25" xfId="0" applyFont="1" applyBorder="1" applyAlignment="1">
      <alignment horizontal="distributed" vertical="center"/>
    </xf>
    <xf numFmtId="0" fontId="5" fillId="0" borderId="7" xfId="0" applyFont="1" applyBorder="1" applyAlignment="1">
      <alignment horizontal="distributed" vertical="center"/>
    </xf>
    <xf numFmtId="0" fontId="5" fillId="0" borderId="32" xfId="0" applyFont="1" applyBorder="1" applyAlignment="1">
      <alignment horizontal="distributed"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18" xfId="0" applyFont="1" applyBorder="1" applyAlignment="1">
      <alignment horizontal="left" vertical="center"/>
    </xf>
    <xf numFmtId="0" fontId="5" fillId="0" borderId="8" xfId="0" applyFont="1" applyBorder="1" applyAlignment="1">
      <alignment horizontal="left" vertical="center"/>
    </xf>
    <xf numFmtId="0" fontId="5" fillId="0" borderId="19" xfId="0" applyFont="1" applyBorder="1" applyAlignment="1">
      <alignment horizontal="left" vertical="center"/>
    </xf>
    <xf numFmtId="177" fontId="5" fillId="0" borderId="0" xfId="0" applyNumberFormat="1" applyFont="1" applyBorder="1" applyAlignment="1">
      <alignment horizontal="right" vertical="center"/>
    </xf>
    <xf numFmtId="0" fontId="12" fillId="0" borderId="30"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6" fillId="0" borderId="18" xfId="0" applyFont="1" applyBorder="1" applyAlignment="1">
      <alignment horizontal="center"/>
    </xf>
    <xf numFmtId="0" fontId="6" fillId="0" borderId="8" xfId="0" applyFont="1" applyBorder="1" applyAlignment="1">
      <alignment horizontal="center"/>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49" xfId="0" applyFont="1" applyBorder="1" applyAlignment="1">
      <alignment horizontal="center" vertical="center" shrinkToFit="1"/>
    </xf>
    <xf numFmtId="0" fontId="0" fillId="0" borderId="30" xfId="0" applyFont="1" applyBorder="1" applyAlignment="1">
      <alignment horizontal="center" vertical="center" textRotation="255"/>
    </xf>
    <xf numFmtId="0" fontId="0" fillId="0" borderId="1" xfId="0" applyFont="1" applyBorder="1" applyAlignment="1">
      <alignment horizontal="center" vertical="center" textRotation="255"/>
    </xf>
    <xf numFmtId="0" fontId="0" fillId="0" borderId="3" xfId="0" applyFont="1" applyBorder="1" applyAlignment="1">
      <alignment horizontal="center" vertical="center" textRotation="255"/>
    </xf>
    <xf numFmtId="0" fontId="0" fillId="0" borderId="0" xfId="0" applyFont="1" applyBorder="1" applyAlignment="1">
      <alignment horizontal="center" vertical="center" textRotation="255"/>
    </xf>
    <xf numFmtId="0" fontId="0" fillId="0" borderId="4" xfId="0" applyFont="1" applyBorder="1" applyAlignment="1">
      <alignment horizontal="center" vertical="center" textRotation="255"/>
    </xf>
    <xf numFmtId="0" fontId="0" fillId="0" borderId="5" xfId="0" applyFont="1" applyBorder="1" applyAlignment="1">
      <alignment horizontal="center" vertical="center" textRotation="255"/>
    </xf>
    <xf numFmtId="0" fontId="5" fillId="0" borderId="25" xfId="0" applyFont="1" applyBorder="1" applyAlignment="1">
      <alignment vertical="center"/>
    </xf>
    <xf numFmtId="0" fontId="5" fillId="0" borderId="7" xfId="0" applyFont="1" applyBorder="1" applyAlignment="1">
      <alignment vertical="center"/>
    </xf>
    <xf numFmtId="0" fontId="5" fillId="0" borderId="32" xfId="0" applyFont="1" applyBorder="1" applyAlignment="1">
      <alignment vertical="center"/>
    </xf>
    <xf numFmtId="0" fontId="5" fillId="0" borderId="39" xfId="0" applyFont="1" applyBorder="1" applyAlignment="1">
      <alignment vertical="center"/>
    </xf>
    <xf numFmtId="0" fontId="15" fillId="0" borderId="8" xfId="0" applyFont="1" applyBorder="1" applyAlignment="1">
      <alignment horizontal="center"/>
    </xf>
    <xf numFmtId="0" fontId="15" fillId="0" borderId="19" xfId="0" applyFont="1" applyBorder="1" applyAlignment="1">
      <alignment horizontal="center"/>
    </xf>
    <xf numFmtId="0" fontId="5" fillId="0" borderId="18" xfId="0" applyFont="1" applyBorder="1" applyAlignment="1">
      <alignment horizontal="left" vertical="center" wrapText="1" shrinkToFit="1"/>
    </xf>
    <xf numFmtId="0" fontId="5" fillId="0" borderId="8" xfId="0" applyFont="1" applyBorder="1" applyAlignment="1">
      <alignment horizontal="left" vertical="center" shrinkToFit="1"/>
    </xf>
    <xf numFmtId="0" fontId="5" fillId="0" borderId="24" xfId="0" applyFont="1" applyBorder="1" applyAlignment="1">
      <alignment horizontal="left" vertical="center" shrinkToFit="1"/>
    </xf>
    <xf numFmtId="9" fontId="5" fillId="0" borderId="18" xfId="1" applyFont="1" applyBorder="1" applyAlignment="1">
      <alignment horizontal="center" vertical="center"/>
    </xf>
    <xf numFmtId="9" fontId="5" fillId="0" borderId="8" xfId="1" applyFont="1" applyBorder="1" applyAlignment="1">
      <alignment horizontal="center" vertical="center"/>
    </xf>
    <xf numFmtId="9" fontId="5" fillId="0" borderId="19" xfId="1" applyFont="1" applyBorder="1" applyAlignment="1">
      <alignment horizontal="center" vertical="center"/>
    </xf>
    <xf numFmtId="0" fontId="5" fillId="0" borderId="50" xfId="0" applyFont="1" applyBorder="1" applyAlignment="1">
      <alignment horizontal="right" vertical="center"/>
    </xf>
    <xf numFmtId="0" fontId="5" fillId="0" borderId="10" xfId="0" applyFont="1" applyBorder="1" applyAlignment="1">
      <alignment horizontal="right" vertical="center"/>
    </xf>
    <xf numFmtId="0" fontId="5" fillId="0" borderId="51" xfId="0" applyFont="1" applyBorder="1" applyAlignment="1">
      <alignment horizontal="right" vertical="center"/>
    </xf>
    <xf numFmtId="0" fontId="5" fillId="0" borderId="7" xfId="0" applyFont="1" applyBorder="1" applyAlignment="1">
      <alignment horizontal="right" vertical="center"/>
    </xf>
    <xf numFmtId="0" fontId="5" fillId="0" borderId="2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22" xfId="0" applyFont="1" applyBorder="1" applyAlignment="1">
      <alignment horizontal="center" vertical="center"/>
    </xf>
    <xf numFmtId="0" fontId="5" fillId="0" borderId="38" xfId="0" applyFont="1" applyBorder="1" applyAlignment="1">
      <alignment horizontal="center" vertical="center"/>
    </xf>
    <xf numFmtId="0" fontId="13" fillId="0" borderId="1" xfId="0" applyFont="1" applyBorder="1" applyAlignment="1">
      <alignment horizontal="center"/>
    </xf>
    <xf numFmtId="0" fontId="13" fillId="0" borderId="1" xfId="0" applyFont="1" applyBorder="1" applyAlignment="1"/>
    <xf numFmtId="9" fontId="5" fillId="0" borderId="0" xfId="0" applyNumberFormat="1" applyFont="1" applyBorder="1" applyAlignment="1">
      <alignment horizontal="center" vertical="center"/>
    </xf>
    <xf numFmtId="178" fontId="5" fillId="0" borderId="34" xfId="0" applyNumberFormat="1" applyFont="1" applyBorder="1" applyAlignment="1">
      <alignment horizontal="center" vertical="center"/>
    </xf>
    <xf numFmtId="0" fontId="5" fillId="0" borderId="36" xfId="0" applyFont="1" applyBorder="1" applyAlignment="1">
      <alignment horizontal="center" vertical="center"/>
    </xf>
    <xf numFmtId="0" fontId="6" fillId="0" borderId="0" xfId="0" applyFont="1" applyBorder="1" applyAlignment="1">
      <alignment horizontal="right" vertical="center"/>
    </xf>
    <xf numFmtId="0" fontId="6" fillId="0" borderId="38" xfId="0" applyFont="1" applyBorder="1" applyAlignment="1">
      <alignment horizontal="right" vertical="center"/>
    </xf>
    <xf numFmtId="0" fontId="5" fillId="0" borderId="27" xfId="0" applyFont="1" applyBorder="1" applyAlignment="1">
      <alignment horizontal="distributed" vertical="center"/>
    </xf>
    <xf numFmtId="0" fontId="5" fillId="0" borderId="45" xfId="0" applyFont="1" applyBorder="1" applyAlignment="1">
      <alignment horizontal="distributed" vertical="center"/>
    </xf>
    <xf numFmtId="0" fontId="6" fillId="0" borderId="46" xfId="0" applyFont="1" applyBorder="1" applyAlignment="1">
      <alignment horizontal="right" vertical="center"/>
    </xf>
    <xf numFmtId="0" fontId="6" fillId="0" borderId="47" xfId="0" applyFont="1" applyBorder="1" applyAlignment="1">
      <alignment horizontal="right" vertical="center"/>
    </xf>
    <xf numFmtId="0" fontId="12" fillId="0" borderId="30" xfId="0" applyFont="1" applyBorder="1" applyAlignment="1">
      <alignment horizontal="distributed" vertical="center"/>
    </xf>
    <xf numFmtId="0" fontId="0" fillId="0" borderId="1" xfId="0" applyBorder="1">
      <alignment vertical="center"/>
    </xf>
    <xf numFmtId="0" fontId="5" fillId="0" borderId="12" xfId="0" applyFont="1" applyBorder="1" applyAlignment="1">
      <alignment horizontal="distributed" vertical="center"/>
    </xf>
    <xf numFmtId="0" fontId="5" fillId="0" borderId="13" xfId="0" applyFont="1" applyBorder="1" applyAlignment="1">
      <alignment horizontal="distributed" vertical="center"/>
    </xf>
    <xf numFmtId="0" fontId="5" fillId="0" borderId="33" xfId="0" applyFont="1" applyBorder="1" applyAlignment="1">
      <alignment horizontal="distributed" vertical="center"/>
    </xf>
    <xf numFmtId="0" fontId="5" fillId="0" borderId="13" xfId="0" applyNumberFormat="1" applyFont="1" applyBorder="1" applyAlignment="1">
      <alignment horizontal="center" vertical="center"/>
    </xf>
    <xf numFmtId="0" fontId="5" fillId="0" borderId="7" xfId="0" applyFont="1" applyBorder="1" applyAlignment="1">
      <alignment horizontal="center" vertical="center" shrinkToFit="1"/>
    </xf>
    <xf numFmtId="0" fontId="5" fillId="0" borderId="7" xfId="0" applyNumberFormat="1" applyFont="1" applyBorder="1" applyAlignment="1">
      <alignment horizontal="center" vertical="center"/>
    </xf>
    <xf numFmtId="0" fontId="6" fillId="0" borderId="18" xfId="0" applyFont="1" applyBorder="1" applyAlignment="1">
      <alignment horizontal="right" vertical="center"/>
    </xf>
    <xf numFmtId="0" fontId="6" fillId="0" borderId="8" xfId="0" applyFont="1" applyBorder="1" applyAlignment="1">
      <alignment horizontal="right" vertical="center"/>
    </xf>
    <xf numFmtId="0" fontId="6" fillId="0" borderId="24" xfId="0" applyFont="1" applyBorder="1" applyAlignment="1">
      <alignment horizontal="right" vertical="center"/>
    </xf>
    <xf numFmtId="0" fontId="10" fillId="0" borderId="35" xfId="0" applyFont="1" applyBorder="1">
      <alignment vertical="center"/>
    </xf>
    <xf numFmtId="0" fontId="10" fillId="0" borderId="36" xfId="0" applyFont="1" applyBorder="1">
      <alignment vertical="center"/>
    </xf>
    <xf numFmtId="0" fontId="15" fillId="0" borderId="8" xfId="0" applyFont="1" applyBorder="1" applyAlignment="1">
      <alignment horizontal="left"/>
    </xf>
    <xf numFmtId="0" fontId="6" fillId="0" borderId="9" xfId="0" applyFont="1" applyBorder="1" applyAlignment="1">
      <alignment horizontal="center"/>
    </xf>
    <xf numFmtId="0" fontId="12" fillId="0" borderId="4" xfId="0" applyFont="1" applyBorder="1" applyAlignment="1">
      <alignment horizontal="distributed" vertical="center"/>
    </xf>
    <xf numFmtId="0" fontId="12" fillId="0" borderId="5" xfId="0" applyFont="1" applyBorder="1" applyAlignment="1">
      <alignment horizontal="distributed" vertical="center"/>
    </xf>
    <xf numFmtId="0" fontId="5" fillId="0" borderId="44" xfId="0" applyFont="1" applyBorder="1" applyAlignment="1">
      <alignment horizontal="distributed" vertical="center"/>
    </xf>
    <xf numFmtId="0" fontId="7" fillId="0" borderId="13" xfId="0" applyFont="1" applyBorder="1" applyAlignment="1">
      <alignment horizontal="right" vertical="center"/>
    </xf>
    <xf numFmtId="0" fontId="7" fillId="0" borderId="40" xfId="0" applyFont="1" applyBorder="1" applyAlignment="1">
      <alignment horizontal="right" vertical="center"/>
    </xf>
    <xf numFmtId="0" fontId="5" fillId="0" borderId="13" xfId="0" quotePrefix="1" applyFont="1" applyBorder="1" applyAlignment="1">
      <alignment horizontal="right" vertical="center"/>
    </xf>
    <xf numFmtId="0" fontId="5" fillId="0" borderId="20" xfId="0" applyFont="1" applyBorder="1" applyAlignment="1">
      <alignment horizontal="distributed" vertical="center"/>
    </xf>
    <xf numFmtId="0" fontId="5" fillId="0" borderId="24" xfId="0" applyFont="1" applyBorder="1" applyAlignment="1">
      <alignment horizontal="center" vertical="center" shrinkToFit="1"/>
    </xf>
    <xf numFmtId="0" fontId="5" fillId="0" borderId="30" xfId="0" applyFont="1" applyBorder="1" applyAlignment="1">
      <alignment horizontal="center" vertical="center"/>
    </xf>
    <xf numFmtId="0" fontId="5" fillId="0" borderId="8" xfId="0" quotePrefix="1" applyFont="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47625</xdr:colOff>
      <xdr:row>21</xdr:row>
      <xdr:rowOff>57150</xdr:rowOff>
    </xdr:from>
    <xdr:to>
      <xdr:col>26</xdr:col>
      <xdr:colOff>80281</xdr:colOff>
      <xdr:row>23</xdr:row>
      <xdr:rowOff>228600</xdr:rowOff>
    </xdr:to>
    <xdr:sp macro="" textlink="">
      <xdr:nvSpPr>
        <xdr:cNvPr id="2" name="右中かっこ 1">
          <a:extLst>
            <a:ext uri="{FF2B5EF4-FFF2-40B4-BE49-F238E27FC236}">
              <a16:creationId xmlns:a16="http://schemas.microsoft.com/office/drawing/2014/main" id="{DC642B19-B3C3-42B6-857E-B7CDB9458A6C}"/>
            </a:ext>
          </a:extLst>
        </xdr:cNvPr>
        <xdr:cNvSpPr/>
      </xdr:nvSpPr>
      <xdr:spPr>
        <a:xfrm>
          <a:off x="4752975" y="4800600"/>
          <a:ext cx="45719" cy="685800"/>
        </a:xfrm>
        <a:prstGeom prst="rightBrac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8"/>
  <sheetViews>
    <sheetView showZeros="0" tabSelected="1" view="pageBreakPreview" topLeftCell="A22" zoomScaleNormal="100" zoomScaleSheetLayoutView="100" workbookViewId="0">
      <selection activeCell="AF29" sqref="AF29:AJ29"/>
    </sheetView>
  </sheetViews>
  <sheetFormatPr defaultColWidth="2.33203125" defaultRowHeight="12"/>
  <cols>
    <col min="1" max="1" width="2.33203125" style="1" customWidth="1"/>
    <col min="2" max="6" width="2.33203125" style="1"/>
    <col min="7" max="7" width="3.44140625" style="1" customWidth="1"/>
    <col min="8" max="10" width="2.33203125" style="1"/>
    <col min="11" max="11" width="4" style="1" customWidth="1"/>
    <col min="12" max="16" width="2.33203125" style="1"/>
    <col min="17" max="18" width="3.109375" style="1" bestFit="1" customWidth="1"/>
    <col min="19" max="24" width="2.33203125" style="1"/>
    <col min="25" max="25" width="3.109375" style="1" bestFit="1" customWidth="1"/>
    <col min="26" max="34" width="2.33203125" style="1"/>
    <col min="35" max="35" width="3.109375" style="1" customWidth="1"/>
    <col min="36" max="36" width="14.77734375" style="1" customWidth="1"/>
    <col min="37" max="37" width="7.44140625" style="1" customWidth="1"/>
    <col min="38" max="16384" width="2.33203125" style="1"/>
  </cols>
  <sheetData>
    <row r="1" spans="1:39" ht="16.2">
      <c r="A1" s="140" t="s">
        <v>98</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row>
    <row r="2" spans="1:39" ht="20.25" customHeight="1">
      <c r="A2" s="3"/>
      <c r="B2" s="3"/>
      <c r="C2" s="3"/>
      <c r="D2" s="3"/>
      <c r="E2" s="3"/>
      <c r="F2" s="3"/>
      <c r="G2" s="3"/>
      <c r="H2" s="3"/>
      <c r="I2" s="3"/>
      <c r="J2" s="3"/>
      <c r="K2" s="3"/>
      <c r="L2" s="3"/>
      <c r="M2" s="3"/>
      <c r="N2" s="3"/>
      <c r="O2" s="3"/>
      <c r="P2" s="3"/>
      <c r="Q2" s="3"/>
      <c r="R2" s="3"/>
      <c r="S2" s="3"/>
      <c r="T2" s="3"/>
      <c r="U2" s="3"/>
      <c r="V2" s="3"/>
      <c r="W2" s="3"/>
      <c r="X2" s="3"/>
      <c r="Y2" s="3"/>
      <c r="Z2" s="3"/>
      <c r="AA2" s="3"/>
      <c r="AB2" s="4"/>
      <c r="AC2" s="141"/>
      <c r="AD2" s="141"/>
      <c r="AE2" s="3"/>
      <c r="AF2" s="141"/>
      <c r="AG2" s="141"/>
      <c r="AH2" s="3"/>
      <c r="AI2" s="141" t="s">
        <v>90</v>
      </c>
      <c r="AJ2" s="141"/>
      <c r="AK2" s="141"/>
    </row>
    <row r="3" spans="1:39" ht="3"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1:39">
      <c r="A4" s="3" t="s">
        <v>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row>
    <row r="5" spans="1:39" ht="24" customHeight="1">
      <c r="A5" s="3"/>
      <c r="B5" s="3"/>
      <c r="C5" s="3"/>
      <c r="D5" s="3"/>
      <c r="E5" s="3"/>
      <c r="F5" s="3"/>
      <c r="G5" s="3"/>
      <c r="H5" s="3"/>
      <c r="I5" s="3"/>
      <c r="J5" s="3"/>
      <c r="K5" s="3"/>
      <c r="L5" s="3"/>
      <c r="M5" s="3"/>
      <c r="N5" s="3"/>
      <c r="O5" s="3"/>
      <c r="P5" s="3"/>
      <c r="Q5" s="3" t="s">
        <v>1</v>
      </c>
      <c r="R5" s="3"/>
      <c r="S5" s="3"/>
      <c r="T5" s="3" t="s">
        <v>2</v>
      </c>
      <c r="U5" s="3"/>
      <c r="V5" s="141"/>
      <c r="W5" s="141"/>
      <c r="X5" s="141"/>
      <c r="Y5" s="141"/>
      <c r="Z5" s="141"/>
      <c r="AA5" s="141"/>
      <c r="AB5" s="141"/>
      <c r="AC5" s="141"/>
      <c r="AD5" s="141"/>
      <c r="AE5" s="141"/>
      <c r="AF5" s="141"/>
      <c r="AG5" s="141"/>
      <c r="AH5" s="141"/>
      <c r="AI5" s="141"/>
      <c r="AJ5" s="141"/>
      <c r="AK5" s="141"/>
      <c r="AL5" s="2"/>
      <c r="AM5" s="2"/>
    </row>
    <row r="6" spans="1:39" ht="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spans="1:39" ht="24.6" customHeight="1">
      <c r="A7" s="3"/>
      <c r="B7" s="3"/>
      <c r="C7" s="3"/>
      <c r="D7" s="3"/>
      <c r="E7" s="3"/>
      <c r="F7" s="3"/>
      <c r="G7" s="3"/>
      <c r="H7" s="3"/>
      <c r="I7" s="3"/>
      <c r="J7" s="3"/>
      <c r="K7" s="3"/>
      <c r="L7" s="3"/>
      <c r="M7" s="3"/>
      <c r="N7" s="3"/>
      <c r="O7" s="3"/>
      <c r="P7" s="3"/>
      <c r="Q7" s="3"/>
      <c r="R7" s="3"/>
      <c r="S7" s="3"/>
      <c r="T7" s="3" t="s">
        <v>3</v>
      </c>
      <c r="U7" s="3"/>
      <c r="V7" s="141"/>
      <c r="W7" s="141"/>
      <c r="X7" s="141"/>
      <c r="Y7" s="141"/>
      <c r="Z7" s="141"/>
      <c r="AA7" s="141"/>
      <c r="AB7" s="141"/>
      <c r="AC7" s="141"/>
      <c r="AD7" s="141"/>
      <c r="AE7" s="141"/>
      <c r="AF7" s="141"/>
      <c r="AG7" s="141"/>
      <c r="AH7" s="141"/>
      <c r="AI7" s="141"/>
      <c r="AJ7" s="141"/>
      <c r="AK7" s="141"/>
      <c r="AL7" s="2"/>
      <c r="AM7" s="2"/>
    </row>
    <row r="8" spans="1:39" ht="7.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row>
    <row r="9" spans="1:39" ht="24" customHeight="1">
      <c r="A9" s="3"/>
      <c r="B9" s="3"/>
      <c r="C9" s="3"/>
      <c r="D9" s="3"/>
      <c r="E9" s="3"/>
      <c r="F9" s="3"/>
      <c r="G9" s="3"/>
      <c r="H9" s="3"/>
      <c r="I9" s="3"/>
      <c r="J9" s="3"/>
      <c r="K9" s="3"/>
      <c r="L9" s="3"/>
      <c r="M9" s="3"/>
      <c r="N9" s="3"/>
      <c r="O9" s="3"/>
      <c r="P9" s="3"/>
      <c r="Q9" s="3" t="s">
        <v>4</v>
      </c>
      <c r="R9" s="3"/>
      <c r="S9" s="3"/>
      <c r="T9" s="3" t="s">
        <v>2</v>
      </c>
      <c r="U9" s="3"/>
      <c r="V9" s="141"/>
      <c r="W9" s="141"/>
      <c r="X9" s="141"/>
      <c r="Y9" s="141"/>
      <c r="Z9" s="141"/>
      <c r="AA9" s="141"/>
      <c r="AB9" s="141"/>
      <c r="AC9" s="141"/>
      <c r="AD9" s="141"/>
      <c r="AE9" s="141"/>
      <c r="AF9" s="141"/>
      <c r="AG9" s="141"/>
      <c r="AH9" s="141"/>
      <c r="AI9" s="141"/>
      <c r="AJ9" s="141"/>
      <c r="AK9" s="141"/>
      <c r="AL9" s="2"/>
      <c r="AM9" s="2"/>
    </row>
    <row r="10" spans="1:39" ht="7.5" customHeight="1">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spans="1:39" ht="24" customHeight="1">
      <c r="A11" s="3"/>
      <c r="B11" s="3"/>
      <c r="C11" s="3"/>
      <c r="D11" s="3"/>
      <c r="E11" s="3"/>
      <c r="F11" s="3"/>
      <c r="G11" s="3"/>
      <c r="H11" s="3"/>
      <c r="I11" s="3"/>
      <c r="J11" s="3"/>
      <c r="K11" s="3"/>
      <c r="L11" s="3"/>
      <c r="M11" s="3"/>
      <c r="N11" s="3"/>
      <c r="O11" s="3"/>
      <c r="P11" s="3"/>
      <c r="Q11" s="3"/>
      <c r="R11" s="3"/>
      <c r="S11" s="3"/>
      <c r="T11" s="3" t="s">
        <v>3</v>
      </c>
      <c r="U11" s="3"/>
      <c r="V11" s="141"/>
      <c r="W11" s="141"/>
      <c r="X11" s="141"/>
      <c r="Y11" s="141"/>
      <c r="Z11" s="141"/>
      <c r="AA11" s="141"/>
      <c r="AB11" s="141"/>
      <c r="AC11" s="141"/>
      <c r="AD11" s="141"/>
      <c r="AE11" s="141"/>
      <c r="AF11" s="141"/>
      <c r="AG11" s="141"/>
      <c r="AH11" s="141"/>
      <c r="AI11" s="141"/>
      <c r="AJ11" s="141"/>
      <c r="AK11" s="141"/>
      <c r="AL11" s="2"/>
      <c r="AM11" s="2"/>
    </row>
    <row r="12" spans="1:39" ht="21" customHeight="1">
      <c r="A12" s="3"/>
      <c r="B12" s="3"/>
      <c r="C12" s="3"/>
      <c r="D12" s="3"/>
      <c r="E12" s="3"/>
      <c r="F12" s="3"/>
      <c r="G12" s="3"/>
      <c r="H12" s="3"/>
      <c r="I12" s="3"/>
      <c r="J12" s="3"/>
      <c r="K12" s="3"/>
      <c r="L12" s="3"/>
      <c r="M12" s="3"/>
      <c r="N12" s="3"/>
      <c r="O12" s="3"/>
      <c r="P12" s="3"/>
      <c r="Q12" s="3"/>
      <c r="R12" s="3"/>
      <c r="S12" s="3"/>
      <c r="T12" s="143" t="s">
        <v>21</v>
      </c>
      <c r="U12" s="143"/>
      <c r="V12" s="141"/>
      <c r="W12" s="141"/>
      <c r="X12" s="141"/>
      <c r="Y12" s="141"/>
      <c r="Z12" s="141"/>
      <c r="AA12" s="144" t="s">
        <v>22</v>
      </c>
      <c r="AB12" s="144"/>
      <c r="AC12" s="144"/>
      <c r="AD12" s="141"/>
      <c r="AE12" s="141"/>
      <c r="AF12" s="141"/>
      <c r="AG12" s="141"/>
      <c r="AH12" s="141"/>
      <c r="AI12" s="141"/>
      <c r="AJ12" s="141"/>
      <c r="AK12" s="141"/>
      <c r="AL12" s="2"/>
      <c r="AM12" s="2"/>
    </row>
    <row r="13" spans="1:39" ht="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row>
    <row r="14" spans="1:39" ht="24" customHeight="1">
      <c r="A14" s="3"/>
      <c r="B14" s="142" t="s">
        <v>99</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row>
    <row r="15" spans="1:39" ht="5.2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row>
    <row r="16" spans="1:39" ht="24" customHeight="1">
      <c r="A16" s="169" t="s">
        <v>6</v>
      </c>
      <c r="B16" s="170"/>
      <c r="C16" s="145" t="s">
        <v>86</v>
      </c>
      <c r="D16" s="146"/>
      <c r="E16" s="146"/>
      <c r="F16" s="146"/>
      <c r="G16" s="147"/>
      <c r="H16" s="157" t="s">
        <v>95</v>
      </c>
      <c r="I16" s="158"/>
      <c r="J16" s="158"/>
      <c r="K16" s="158"/>
      <c r="L16" s="158"/>
      <c r="M16" s="158"/>
      <c r="N16" s="159"/>
      <c r="O16" s="153" t="s">
        <v>54</v>
      </c>
      <c r="P16" s="135"/>
      <c r="Q16" s="135"/>
      <c r="R16" s="135"/>
      <c r="S16" s="154"/>
      <c r="T16" s="184"/>
      <c r="U16" s="185"/>
      <c r="V16" s="186"/>
      <c r="W16" s="181" t="s">
        <v>93</v>
      </c>
      <c r="X16" s="182"/>
      <c r="Y16" s="182"/>
      <c r="Z16" s="182"/>
      <c r="AA16" s="182"/>
      <c r="AB16" s="182"/>
      <c r="AC16" s="182"/>
      <c r="AD16" s="182"/>
      <c r="AE16" s="182"/>
      <c r="AF16" s="182"/>
      <c r="AG16" s="182"/>
      <c r="AH16" s="182"/>
      <c r="AI16" s="182"/>
      <c r="AJ16" s="182"/>
      <c r="AK16" s="183"/>
    </row>
    <row r="17" spans="1:39" ht="24" customHeight="1">
      <c r="A17" s="171"/>
      <c r="B17" s="172"/>
      <c r="C17" s="155" t="s">
        <v>92</v>
      </c>
      <c r="D17" s="124"/>
      <c r="E17" s="124"/>
      <c r="F17" s="124"/>
      <c r="G17" s="156"/>
      <c r="H17" s="148" t="s">
        <v>94</v>
      </c>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row>
    <row r="18" spans="1:39" ht="24" customHeight="1">
      <c r="A18" s="173"/>
      <c r="B18" s="174"/>
      <c r="C18" s="150" t="s">
        <v>52</v>
      </c>
      <c r="D18" s="151"/>
      <c r="E18" s="151"/>
      <c r="F18" s="151"/>
      <c r="G18" s="152"/>
      <c r="H18" s="175"/>
      <c r="I18" s="176"/>
      <c r="J18" s="176"/>
      <c r="K18" s="176"/>
      <c r="L18" s="176"/>
      <c r="M18" s="176"/>
      <c r="N18" s="177"/>
      <c r="O18" s="150" t="s">
        <v>5</v>
      </c>
      <c r="P18" s="151"/>
      <c r="Q18" s="151"/>
      <c r="R18" s="151"/>
      <c r="S18" s="152"/>
      <c r="T18" s="175"/>
      <c r="U18" s="176"/>
      <c r="V18" s="176"/>
      <c r="W18" s="176"/>
      <c r="X18" s="176"/>
      <c r="Y18" s="176"/>
      <c r="Z18" s="176"/>
      <c r="AA18" s="176"/>
      <c r="AB18" s="176"/>
      <c r="AC18" s="176"/>
      <c r="AD18" s="176"/>
      <c r="AE18" s="176"/>
      <c r="AF18" s="176"/>
      <c r="AG18" s="176"/>
      <c r="AH18" s="176"/>
      <c r="AI18" s="176"/>
      <c r="AJ18" s="176"/>
      <c r="AK18" s="178"/>
    </row>
    <row r="19" spans="1:39" ht="5.25" customHeight="1">
      <c r="A19" s="77"/>
      <c r="B19" s="78"/>
      <c r="C19" s="78"/>
      <c r="D19" s="78"/>
      <c r="E19" s="78"/>
      <c r="F19" s="78"/>
      <c r="G19" s="78"/>
      <c r="H19" s="78"/>
      <c r="I19" s="79"/>
      <c r="J19" s="79"/>
      <c r="K19" s="79"/>
      <c r="L19" s="78"/>
      <c r="M19" s="78"/>
      <c r="N19" s="80"/>
      <c r="O19" s="78"/>
      <c r="P19" s="79"/>
      <c r="Q19" s="79"/>
      <c r="R19" s="79"/>
      <c r="S19" s="78"/>
      <c r="T19" s="78"/>
      <c r="U19" s="80"/>
      <c r="V19" s="80"/>
      <c r="W19" s="81"/>
      <c r="X19" s="81"/>
      <c r="Y19" s="81"/>
      <c r="Z19" s="81"/>
      <c r="AA19" s="81"/>
      <c r="AB19" s="81"/>
      <c r="AC19" s="81"/>
      <c r="AD19" s="80"/>
      <c r="AE19" s="80"/>
      <c r="AF19" s="80"/>
      <c r="AG19" s="80"/>
      <c r="AH19" s="80"/>
      <c r="AI19" s="80"/>
      <c r="AJ19" s="80"/>
      <c r="AK19" s="82"/>
    </row>
    <row r="20" spans="1:39" ht="24" customHeight="1">
      <c r="A20" s="161" t="s">
        <v>23</v>
      </c>
      <c r="B20" s="162"/>
      <c r="C20" s="162"/>
      <c r="D20" s="162"/>
      <c r="E20" s="162"/>
      <c r="F20" s="162"/>
      <c r="G20" s="163"/>
      <c r="H20" s="221" t="s">
        <v>75</v>
      </c>
      <c r="I20" s="165"/>
      <c r="J20" s="165"/>
      <c r="K20" s="165"/>
      <c r="L20" s="165"/>
      <c r="M20" s="165"/>
      <c r="N20" s="179" t="s">
        <v>9</v>
      </c>
      <c r="O20" s="179"/>
      <c r="P20" s="179"/>
      <c r="Q20" s="180"/>
      <c r="R20" s="164" t="s">
        <v>76</v>
      </c>
      <c r="S20" s="165"/>
      <c r="T20" s="165"/>
      <c r="U20" s="165"/>
      <c r="V20" s="165"/>
      <c r="W20" s="165"/>
      <c r="X20" s="165"/>
      <c r="Y20" s="179" t="s">
        <v>11</v>
      </c>
      <c r="Z20" s="179"/>
      <c r="AA20" s="180"/>
      <c r="AB20" s="164" t="s">
        <v>7</v>
      </c>
      <c r="AC20" s="165"/>
      <c r="AD20" s="165"/>
      <c r="AE20" s="165"/>
      <c r="AF20" s="220" t="s">
        <v>29</v>
      </c>
      <c r="AG20" s="220"/>
      <c r="AH20" s="220"/>
      <c r="AI20" s="220"/>
      <c r="AJ20" s="220"/>
      <c r="AK20" s="40"/>
      <c r="AL20" s="2"/>
    </row>
    <row r="21" spans="1:39" ht="24" customHeight="1">
      <c r="A21" s="8"/>
      <c r="B21" s="166" t="s">
        <v>71</v>
      </c>
      <c r="C21" s="167"/>
      <c r="D21" s="167"/>
      <c r="E21" s="167"/>
      <c r="F21" s="167"/>
      <c r="G21" s="168"/>
      <c r="H21" s="187"/>
      <c r="I21" s="188"/>
      <c r="J21" s="188"/>
      <c r="K21" s="188"/>
      <c r="L21" s="188"/>
      <c r="M21" s="188"/>
      <c r="N21" s="188"/>
      <c r="O21" s="188"/>
      <c r="P21" s="188"/>
      <c r="Q21" s="33" t="s">
        <v>13</v>
      </c>
      <c r="R21" s="189"/>
      <c r="S21" s="189"/>
      <c r="T21" s="189"/>
      <c r="U21" s="189"/>
      <c r="V21" s="189"/>
      <c r="W21" s="189"/>
      <c r="X21" s="189"/>
      <c r="Y21" s="189"/>
      <c r="Z21" s="187"/>
      <c r="AA21" s="33" t="s">
        <v>13</v>
      </c>
      <c r="AB21" s="41" t="s">
        <v>12</v>
      </c>
      <c r="AC21" s="190">
        <f>H21-R21</f>
        <v>0</v>
      </c>
      <c r="AD21" s="190"/>
      <c r="AE21" s="190"/>
      <c r="AF21" s="190"/>
      <c r="AG21" s="190"/>
      <c r="AH21" s="190"/>
      <c r="AI21" s="190"/>
      <c r="AJ21" s="190"/>
      <c r="AK21" s="99" t="s">
        <v>13</v>
      </c>
      <c r="AL21" s="2"/>
      <c r="AM21" s="2"/>
    </row>
    <row r="22" spans="1:39" ht="24" customHeight="1">
      <c r="A22" s="8"/>
      <c r="B22" s="131" t="s">
        <v>14</v>
      </c>
      <c r="C22" s="132"/>
      <c r="D22" s="132"/>
      <c r="E22" s="132"/>
      <c r="F22" s="132"/>
      <c r="G22" s="133"/>
      <c r="H22" s="39" t="s">
        <v>15</v>
      </c>
      <c r="I22" s="6" t="s">
        <v>12</v>
      </c>
      <c r="J22" s="134">
        <f>IF(AC21&lt;1000,AC21,"")</f>
        <v>0</v>
      </c>
      <c r="K22" s="134"/>
      <c r="L22" s="134"/>
      <c r="M22" s="134"/>
      <c r="N22" s="6" t="s">
        <v>13</v>
      </c>
      <c r="O22" s="6" t="s">
        <v>16</v>
      </c>
      <c r="P22" s="6"/>
      <c r="Q22" s="6">
        <v>3</v>
      </c>
      <c r="R22" s="6" t="s">
        <v>18</v>
      </c>
      <c r="S22" s="196" t="s">
        <v>54</v>
      </c>
      <c r="T22" s="196"/>
      <c r="U22" s="134"/>
      <c r="V22" s="134"/>
      <c r="W22" s="134"/>
      <c r="X22" s="197" t="s">
        <v>55</v>
      </c>
      <c r="Y22" s="197"/>
      <c r="Z22" s="6"/>
      <c r="AA22" s="35"/>
      <c r="AB22" s="191"/>
      <c r="AC22" s="134"/>
      <c r="AD22" s="134"/>
      <c r="AE22" s="134"/>
      <c r="AF22" s="134"/>
      <c r="AG22" s="134"/>
      <c r="AH22" s="134"/>
      <c r="AI22" s="134"/>
      <c r="AJ22" s="134"/>
      <c r="AK22" s="192"/>
    </row>
    <row r="23" spans="1:39" ht="24" customHeight="1">
      <c r="A23" s="8"/>
      <c r="B23" s="137"/>
      <c r="C23" s="138"/>
      <c r="D23" s="138"/>
      <c r="E23" s="138"/>
      <c r="F23" s="138"/>
      <c r="G23" s="139"/>
      <c r="H23" s="5" t="s">
        <v>15</v>
      </c>
      <c r="I23" s="5" t="s">
        <v>12</v>
      </c>
      <c r="J23" s="138" t="str">
        <f>IF(AND(AC21&gt;=1000, AC21&lt;3000), AC21, "")</f>
        <v/>
      </c>
      <c r="K23" s="138"/>
      <c r="L23" s="138"/>
      <c r="M23" s="138"/>
      <c r="N23" s="5" t="s">
        <v>17</v>
      </c>
      <c r="O23" s="5"/>
      <c r="P23" s="5" t="s">
        <v>8</v>
      </c>
      <c r="Q23" s="5">
        <v>1</v>
      </c>
      <c r="R23" s="5" t="s">
        <v>10</v>
      </c>
      <c r="S23" s="198" t="str">
        <f>IF(J23="","",T16)</f>
        <v/>
      </c>
      <c r="T23" s="138"/>
      <c r="U23" s="5" t="s">
        <v>18</v>
      </c>
      <c r="V23" s="5" t="s">
        <v>19</v>
      </c>
      <c r="W23" s="5" t="s">
        <v>16</v>
      </c>
      <c r="X23" s="138">
        <v>30</v>
      </c>
      <c r="Y23" s="138"/>
      <c r="Z23" s="5" t="s">
        <v>18</v>
      </c>
      <c r="AA23" s="36"/>
      <c r="AB23" s="34" t="s">
        <v>20</v>
      </c>
      <c r="AC23" s="160">
        <f>ROUNDUP(IF(AC21&lt;1000, AC21*0.03, IF(AC21&lt;3000, AC21*0.3*(1-T16), AC21*0.5*(1-T16))), 2)</f>
        <v>0</v>
      </c>
      <c r="AD23" s="160"/>
      <c r="AE23" s="160"/>
      <c r="AF23" s="160"/>
      <c r="AG23" s="160"/>
      <c r="AH23" s="160"/>
      <c r="AI23" s="160"/>
      <c r="AJ23" s="160"/>
      <c r="AK23" s="96" t="s">
        <v>13</v>
      </c>
    </row>
    <row r="24" spans="1:39" ht="24" customHeight="1">
      <c r="A24" s="16"/>
      <c r="B24" s="193"/>
      <c r="C24" s="110"/>
      <c r="D24" s="110"/>
      <c r="E24" s="110"/>
      <c r="F24" s="110"/>
      <c r="G24" s="194"/>
      <c r="H24" s="17" t="s">
        <v>15</v>
      </c>
      <c r="I24" s="17" t="s">
        <v>12</v>
      </c>
      <c r="J24" s="110" t="str">
        <f>IF(AC21&gt;=3000, AC21, "")</f>
        <v/>
      </c>
      <c r="K24" s="110"/>
      <c r="L24" s="110"/>
      <c r="M24" s="110"/>
      <c r="N24" s="17" t="s">
        <v>17</v>
      </c>
      <c r="O24" s="17"/>
      <c r="P24" s="17" t="s">
        <v>8</v>
      </c>
      <c r="Q24" s="17">
        <v>1</v>
      </c>
      <c r="R24" s="17" t="s">
        <v>10</v>
      </c>
      <c r="S24" s="198" t="str">
        <f>IF(J24="","",T16)</f>
        <v/>
      </c>
      <c r="T24" s="138"/>
      <c r="U24" s="17" t="s">
        <v>18</v>
      </c>
      <c r="V24" s="17" t="s">
        <v>19</v>
      </c>
      <c r="W24" s="17" t="s">
        <v>16</v>
      </c>
      <c r="X24" s="110">
        <v>50</v>
      </c>
      <c r="Y24" s="110"/>
      <c r="Z24" s="17" t="s">
        <v>18</v>
      </c>
      <c r="AA24" s="38"/>
      <c r="AB24" s="205"/>
      <c r="AC24" s="205"/>
      <c r="AD24" s="205"/>
      <c r="AE24" s="205"/>
      <c r="AF24" s="205"/>
      <c r="AG24" s="205"/>
      <c r="AH24" s="205"/>
      <c r="AI24" s="205"/>
      <c r="AJ24" s="205"/>
      <c r="AK24" s="206"/>
    </row>
    <row r="25" spans="1:39" ht="5.25" customHeight="1">
      <c r="A25" s="83"/>
      <c r="B25" s="80"/>
      <c r="C25" s="80"/>
      <c r="D25" s="80"/>
      <c r="E25" s="80"/>
      <c r="F25" s="80"/>
      <c r="G25" s="80"/>
      <c r="H25" s="80"/>
      <c r="I25" s="80"/>
      <c r="J25" s="84"/>
      <c r="K25" s="84"/>
      <c r="L25" s="84"/>
      <c r="M25" s="84"/>
      <c r="N25" s="80"/>
      <c r="O25" s="80"/>
      <c r="P25" s="80"/>
      <c r="Q25" s="80"/>
      <c r="R25" s="80"/>
      <c r="S25" s="84"/>
      <c r="T25" s="84"/>
      <c r="U25" s="80"/>
      <c r="V25" s="80"/>
      <c r="W25" s="80"/>
      <c r="X25" s="84"/>
      <c r="Y25" s="84"/>
      <c r="Z25" s="80"/>
      <c r="AA25" s="81"/>
      <c r="AB25" s="85"/>
      <c r="AC25" s="85"/>
      <c r="AD25" s="85"/>
      <c r="AE25" s="85"/>
      <c r="AF25" s="85"/>
      <c r="AG25" s="85"/>
      <c r="AH25" s="85"/>
      <c r="AI25" s="85"/>
      <c r="AJ25" s="85"/>
      <c r="AK25" s="86"/>
    </row>
    <row r="26" spans="1:39" ht="24" customHeight="1">
      <c r="A26" s="207" t="s">
        <v>24</v>
      </c>
      <c r="B26" s="208"/>
      <c r="C26" s="208"/>
      <c r="D26" s="208"/>
      <c r="E26" s="208"/>
      <c r="F26" s="208"/>
      <c r="G26" s="2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200"/>
    </row>
    <row r="27" spans="1:39" ht="24" customHeight="1">
      <c r="A27" s="8"/>
      <c r="B27" s="129"/>
      <c r="C27" s="67" t="s">
        <v>27</v>
      </c>
      <c r="D27" s="146" t="s">
        <v>26</v>
      </c>
      <c r="E27" s="146"/>
      <c r="F27" s="146"/>
      <c r="G27" s="146"/>
      <c r="H27" s="147"/>
      <c r="I27" s="215" t="s">
        <v>91</v>
      </c>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7"/>
    </row>
    <row r="28" spans="1:39" ht="24" customHeight="1">
      <c r="A28" s="8"/>
      <c r="B28" s="130"/>
      <c r="C28" s="121"/>
      <c r="D28" s="209" t="s">
        <v>26</v>
      </c>
      <c r="E28" s="210"/>
      <c r="F28" s="210"/>
      <c r="G28" s="210"/>
      <c r="H28" s="211"/>
      <c r="I28" s="121"/>
      <c r="J28" s="122"/>
      <c r="K28" s="122"/>
      <c r="L28" s="122"/>
      <c r="M28" s="122"/>
      <c r="N28" s="122"/>
      <c r="O28" s="122"/>
      <c r="P28" s="122"/>
      <c r="Q28" s="122"/>
      <c r="R28" s="122"/>
      <c r="S28" s="122"/>
      <c r="T28" s="122"/>
      <c r="U28" s="122"/>
      <c r="V28" s="122"/>
      <c r="W28" s="122"/>
      <c r="X28" s="122"/>
      <c r="Y28" s="122"/>
      <c r="Z28" s="122"/>
      <c r="AA28" s="122"/>
      <c r="AB28" s="122"/>
      <c r="AC28" s="122"/>
      <c r="AD28" s="123"/>
      <c r="AE28" s="91" t="s">
        <v>25</v>
      </c>
      <c r="AF28" s="212"/>
      <c r="AG28" s="212"/>
      <c r="AH28" s="212"/>
      <c r="AI28" s="212"/>
      <c r="AJ28" s="212"/>
      <c r="AK28" s="100" t="s">
        <v>13</v>
      </c>
    </row>
    <row r="29" spans="1:39" ht="24" customHeight="1">
      <c r="A29" s="8"/>
      <c r="B29" s="130"/>
      <c r="C29" s="128"/>
      <c r="D29" s="150" t="s">
        <v>28</v>
      </c>
      <c r="E29" s="151"/>
      <c r="F29" s="151"/>
      <c r="G29" s="151"/>
      <c r="H29" s="152"/>
      <c r="I29" s="48" t="s">
        <v>79</v>
      </c>
      <c r="J29" s="42"/>
      <c r="K29" s="42"/>
      <c r="L29" s="42"/>
      <c r="M29" s="42"/>
      <c r="N29" s="25"/>
      <c r="O29" s="25"/>
      <c r="P29" s="25"/>
      <c r="Q29" s="25"/>
      <c r="R29" s="213" t="s">
        <v>42</v>
      </c>
      <c r="S29" s="213"/>
      <c r="T29" s="213"/>
      <c r="U29" s="93" t="s">
        <v>80</v>
      </c>
      <c r="V29" s="108"/>
      <c r="W29" s="108"/>
      <c r="X29" s="108"/>
      <c r="Y29" s="200"/>
      <c r="Z29" s="43" t="s">
        <v>13</v>
      </c>
      <c r="AA29" s="44" t="s">
        <v>16</v>
      </c>
      <c r="AB29" s="118">
        <v>1.2</v>
      </c>
      <c r="AC29" s="118"/>
      <c r="AD29" s="74" t="s">
        <v>34</v>
      </c>
      <c r="AE29" s="90" t="s">
        <v>33</v>
      </c>
      <c r="AF29" s="214">
        <f>ROUNDDOWN(V29*1.2,2)</f>
        <v>0</v>
      </c>
      <c r="AG29" s="214"/>
      <c r="AH29" s="214"/>
      <c r="AI29" s="214"/>
      <c r="AJ29" s="214"/>
      <c r="AK29" s="99" t="s">
        <v>13</v>
      </c>
    </row>
    <row r="30" spans="1:39" ht="24" customHeight="1">
      <c r="A30" s="8"/>
      <c r="B30" s="130"/>
      <c r="C30" s="128"/>
      <c r="D30" s="131" t="s">
        <v>37</v>
      </c>
      <c r="E30" s="132"/>
      <c r="F30" s="132"/>
      <c r="G30" s="132"/>
      <c r="H30" s="132"/>
      <c r="I30" s="22" t="s">
        <v>69</v>
      </c>
      <c r="J30" s="10"/>
      <c r="K30" s="6"/>
      <c r="L30" s="6"/>
      <c r="M30" s="6"/>
      <c r="N30" s="6"/>
      <c r="O30" s="6"/>
      <c r="P30" s="6"/>
      <c r="Q30" s="135"/>
      <c r="R30" s="135"/>
      <c r="S30" s="135"/>
      <c r="T30" s="135"/>
      <c r="U30" s="135"/>
      <c r="V30" s="135"/>
      <c r="W30" s="135"/>
      <c r="X30" s="135"/>
      <c r="Y30" s="135"/>
      <c r="Z30" s="135"/>
      <c r="AA30" s="135"/>
      <c r="AB30" s="135"/>
      <c r="AC30" s="135"/>
      <c r="AD30" s="135"/>
      <c r="AE30" s="135"/>
      <c r="AF30" s="135"/>
      <c r="AG30" s="135"/>
      <c r="AH30" s="135"/>
      <c r="AI30" s="135"/>
      <c r="AJ30" s="135"/>
      <c r="AK30" s="7"/>
    </row>
    <row r="31" spans="1:39" ht="24" customHeight="1">
      <c r="A31" s="8"/>
      <c r="B31" s="130"/>
      <c r="C31" s="128"/>
      <c r="D31" s="137"/>
      <c r="E31" s="138"/>
      <c r="F31" s="139"/>
      <c r="G31" s="121"/>
      <c r="H31" s="122"/>
      <c r="I31" s="89" t="s">
        <v>81</v>
      </c>
      <c r="J31" s="46"/>
      <c r="K31" s="46"/>
      <c r="L31" s="46"/>
      <c r="M31" s="46"/>
      <c r="N31" s="46"/>
      <c r="O31" s="46"/>
      <c r="P31" s="46"/>
      <c r="Q31" s="89" t="s">
        <v>82</v>
      </c>
      <c r="R31" s="46"/>
      <c r="S31" s="46"/>
      <c r="T31" s="46"/>
      <c r="U31" s="46"/>
      <c r="V31" s="46"/>
      <c r="W31" s="46"/>
      <c r="X31" s="46"/>
      <c r="Y31" s="136"/>
      <c r="Z31" s="136"/>
      <c r="AA31" s="88" t="s">
        <v>83</v>
      </c>
      <c r="AB31" s="29"/>
      <c r="AC31" s="29"/>
      <c r="AD31" s="29"/>
      <c r="AE31" s="29"/>
      <c r="AF31" s="29"/>
      <c r="AG31" s="118"/>
      <c r="AH31" s="118"/>
      <c r="AI31" s="118"/>
      <c r="AJ31" s="118"/>
      <c r="AK31" s="30"/>
    </row>
    <row r="32" spans="1:39" ht="24" customHeight="1">
      <c r="A32" s="8"/>
      <c r="B32" s="130"/>
      <c r="C32" s="128"/>
      <c r="D32" s="137"/>
      <c r="E32" s="138"/>
      <c r="F32" s="139"/>
      <c r="G32" s="34" t="s">
        <v>56</v>
      </c>
      <c r="H32" s="5"/>
      <c r="I32" s="5"/>
      <c r="J32" s="9" t="s">
        <v>8</v>
      </c>
      <c r="K32" s="11">
        <v>20</v>
      </c>
      <c r="L32" s="11" t="s">
        <v>13</v>
      </c>
      <c r="M32" s="12" t="s">
        <v>16</v>
      </c>
      <c r="N32" s="112"/>
      <c r="O32" s="200"/>
      <c r="P32" s="12" t="s">
        <v>57</v>
      </c>
      <c r="Q32" s="13" t="s">
        <v>59</v>
      </c>
      <c r="R32" s="5">
        <v>6</v>
      </c>
      <c r="S32" s="11" t="s">
        <v>13</v>
      </c>
      <c r="T32" s="12" t="s">
        <v>16</v>
      </c>
      <c r="U32" s="112"/>
      <c r="V32" s="200"/>
      <c r="W32" s="12" t="s">
        <v>57</v>
      </c>
      <c r="X32" s="13" t="s">
        <v>59</v>
      </c>
      <c r="Y32" s="5">
        <v>3</v>
      </c>
      <c r="Z32" s="14" t="s">
        <v>13</v>
      </c>
      <c r="AA32" s="12" t="s">
        <v>16</v>
      </c>
      <c r="AB32" s="112"/>
      <c r="AC32" s="200"/>
      <c r="AD32" s="12" t="s">
        <v>57</v>
      </c>
      <c r="AE32" s="15" t="s">
        <v>58</v>
      </c>
      <c r="AF32" s="112">
        <f>N32*20+U32*6+AB32*3</f>
        <v>0</v>
      </c>
      <c r="AG32" s="108"/>
      <c r="AH32" s="108"/>
      <c r="AI32" s="108"/>
      <c r="AJ32" s="200"/>
      <c r="AK32" s="103" t="s">
        <v>84</v>
      </c>
      <c r="AL32" s="98"/>
    </row>
    <row r="33" spans="1:37" ht="3" customHeight="1">
      <c r="A33" s="8"/>
      <c r="B33" s="66"/>
      <c r="C33" s="34"/>
      <c r="D33" s="137"/>
      <c r="E33" s="138"/>
      <c r="F33" s="139"/>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95"/>
    </row>
    <row r="34" spans="1:37" ht="3" customHeight="1">
      <c r="A34" s="8"/>
      <c r="B34" s="66"/>
      <c r="C34" s="34"/>
      <c r="D34" s="137"/>
      <c r="E34" s="138"/>
      <c r="F34" s="139"/>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95"/>
    </row>
    <row r="35" spans="1:37" ht="24" customHeight="1">
      <c r="A35" s="8"/>
      <c r="B35" s="66"/>
      <c r="C35" s="34"/>
      <c r="D35" s="137"/>
      <c r="E35" s="138"/>
      <c r="F35" s="139"/>
      <c r="G35" s="5" t="s">
        <v>30</v>
      </c>
      <c r="H35" s="5"/>
      <c r="I35" s="138"/>
      <c r="J35" s="138"/>
      <c r="K35" s="138"/>
      <c r="L35" s="138"/>
      <c r="M35" s="138"/>
      <c r="N35" s="138"/>
      <c r="O35" s="138"/>
      <c r="P35" s="138"/>
      <c r="Q35" s="138"/>
      <c r="R35" s="201" t="s">
        <v>85</v>
      </c>
      <c r="S35" s="201"/>
      <c r="T35" s="202"/>
      <c r="U35" s="199">
        <f>AF28+V29</f>
        <v>0</v>
      </c>
      <c r="V35" s="108"/>
      <c r="W35" s="108"/>
      <c r="X35" s="200"/>
      <c r="Y35" s="11" t="s">
        <v>13</v>
      </c>
      <c r="Z35" s="12" t="s">
        <v>16</v>
      </c>
      <c r="AA35" s="5">
        <v>2</v>
      </c>
      <c r="AB35" s="5" t="s">
        <v>31</v>
      </c>
      <c r="AC35" s="5"/>
      <c r="AD35" s="5"/>
      <c r="AE35" s="15" t="s">
        <v>58</v>
      </c>
      <c r="AF35" s="112"/>
      <c r="AG35" s="108"/>
      <c r="AH35" s="108"/>
      <c r="AI35" s="108"/>
      <c r="AJ35" s="200"/>
      <c r="AK35" s="96" t="s">
        <v>89</v>
      </c>
    </row>
    <row r="36" spans="1:37" ht="3" customHeight="1">
      <c r="A36" s="8"/>
      <c r="B36" s="66"/>
      <c r="C36" s="47"/>
      <c r="D36" s="16"/>
      <c r="E36" s="17"/>
      <c r="F36" s="17"/>
      <c r="G36" s="37"/>
      <c r="H36" s="17"/>
      <c r="I36" s="17"/>
      <c r="J36" s="17"/>
      <c r="K36" s="17"/>
      <c r="L36" s="17"/>
      <c r="M36" s="17"/>
      <c r="N36" s="17"/>
      <c r="O36" s="17"/>
      <c r="P36" s="17"/>
      <c r="Q36" s="17"/>
      <c r="R36" s="17"/>
      <c r="S36" s="17"/>
      <c r="T36" s="17"/>
      <c r="U36" s="18"/>
      <c r="V36" s="18"/>
      <c r="W36" s="18"/>
      <c r="X36" s="18"/>
      <c r="Y36" s="19"/>
      <c r="Z36" s="20"/>
      <c r="AA36" s="17"/>
      <c r="AB36" s="17"/>
      <c r="AC36" s="17"/>
      <c r="AD36" s="17"/>
      <c r="AE36" s="21"/>
      <c r="AF36" s="18"/>
      <c r="AG36" s="18"/>
      <c r="AH36" s="18"/>
      <c r="AI36" s="17"/>
      <c r="AJ36" s="17"/>
      <c r="AK36" s="24"/>
    </row>
    <row r="37" spans="1:37" ht="24" customHeight="1">
      <c r="A37" s="8"/>
      <c r="B37" s="66"/>
      <c r="C37" s="31"/>
      <c r="D37" s="203" t="s">
        <v>32</v>
      </c>
      <c r="E37" s="203"/>
      <c r="F37" s="203"/>
      <c r="G37" s="203"/>
      <c r="H37" s="204"/>
      <c r="I37" s="68" t="s">
        <v>77</v>
      </c>
      <c r="J37" s="69"/>
      <c r="K37" s="69"/>
      <c r="L37" s="27"/>
      <c r="M37" s="27"/>
      <c r="N37" s="27"/>
      <c r="O37" s="27"/>
      <c r="P37" s="45"/>
      <c r="Q37" s="45"/>
      <c r="R37" s="105" t="s">
        <v>78</v>
      </c>
      <c r="S37" s="105"/>
      <c r="T37" s="105"/>
      <c r="U37" s="112"/>
      <c r="V37" s="218"/>
      <c r="W37" s="218"/>
      <c r="X37" s="218"/>
      <c r="Y37" s="219"/>
      <c r="Z37" s="28" t="s">
        <v>13</v>
      </c>
      <c r="AA37" s="63" t="s">
        <v>16</v>
      </c>
      <c r="AB37" s="135">
        <v>1.2</v>
      </c>
      <c r="AC37" s="135"/>
      <c r="AD37" s="87" t="s">
        <v>34</v>
      </c>
      <c r="AE37" s="92" t="s">
        <v>35</v>
      </c>
      <c r="AF37" s="134">
        <f>ROUNDDOWN(U37*1.2,2)</f>
        <v>0</v>
      </c>
      <c r="AG37" s="134"/>
      <c r="AH37" s="134"/>
      <c r="AI37" s="134"/>
      <c r="AJ37" s="134"/>
      <c r="AK37" s="95" t="s">
        <v>13</v>
      </c>
    </row>
    <row r="38" spans="1:37" ht="24" customHeight="1">
      <c r="A38" s="8"/>
      <c r="B38" s="16"/>
      <c r="C38" s="72" t="s">
        <v>72</v>
      </c>
      <c r="D38" s="26"/>
      <c r="E38" s="26"/>
      <c r="F38" s="110"/>
      <c r="G38" s="110"/>
      <c r="H38" s="110"/>
      <c r="I38" s="110"/>
      <c r="J38" s="110"/>
      <c r="K38" s="110"/>
      <c r="L38" s="110"/>
      <c r="M38" s="110"/>
      <c r="N38" s="110"/>
      <c r="O38" s="110"/>
      <c r="P38" s="110"/>
      <c r="Q38" s="110"/>
      <c r="R38" s="110"/>
      <c r="S38" s="110"/>
      <c r="T38" s="110"/>
      <c r="U38" s="110"/>
      <c r="V38" s="110"/>
      <c r="W38" s="110"/>
      <c r="X38" s="110"/>
      <c r="Y38" s="20" t="s">
        <v>25</v>
      </c>
      <c r="Z38" s="70" t="s">
        <v>36</v>
      </c>
      <c r="AA38" s="44" t="s">
        <v>33</v>
      </c>
      <c r="AB38" s="70" t="s">
        <v>36</v>
      </c>
      <c r="AC38" s="44" t="s">
        <v>35</v>
      </c>
      <c r="AD38" s="71" t="s">
        <v>58</v>
      </c>
      <c r="AE38" s="112">
        <f>ROUNDDOWN(AF28+AF29+AF37,2)</f>
        <v>0</v>
      </c>
      <c r="AF38" s="108"/>
      <c r="AG38" s="108"/>
      <c r="AH38" s="108"/>
      <c r="AI38" s="108"/>
      <c r="AJ38" s="108"/>
      <c r="AK38" s="94" t="s">
        <v>13</v>
      </c>
    </row>
    <row r="39" spans="1:37" ht="24" customHeight="1">
      <c r="A39" s="8"/>
      <c r="B39" s="56"/>
      <c r="C39" s="57" t="s">
        <v>38</v>
      </c>
      <c r="D39" s="147" t="s">
        <v>39</v>
      </c>
      <c r="E39" s="228"/>
      <c r="F39" s="228"/>
      <c r="G39" s="228"/>
      <c r="H39" s="228"/>
      <c r="I39" s="58" t="s">
        <v>68</v>
      </c>
      <c r="J39" s="59"/>
      <c r="K39" s="59"/>
      <c r="L39" s="60"/>
      <c r="M39" s="105"/>
      <c r="N39" s="105"/>
      <c r="O39" s="105"/>
      <c r="P39" s="105"/>
      <c r="Q39" s="61" t="s">
        <v>66</v>
      </c>
      <c r="R39" s="105" t="s">
        <v>42</v>
      </c>
      <c r="S39" s="105"/>
      <c r="T39" s="229"/>
      <c r="U39" s="230"/>
      <c r="V39" s="134"/>
      <c r="W39" s="134"/>
      <c r="X39" s="134"/>
      <c r="Y39" s="192"/>
      <c r="Z39" s="62" t="s">
        <v>13</v>
      </c>
      <c r="AA39" s="63" t="s">
        <v>16</v>
      </c>
      <c r="AB39" s="135">
        <v>1.2</v>
      </c>
      <c r="AC39" s="231"/>
      <c r="AD39" s="75" t="s">
        <v>58</v>
      </c>
      <c r="AE39" s="104">
        <f>ROUNDDOWN(IF(M39="有", U39*1.2,U39),2)</f>
        <v>0</v>
      </c>
      <c r="AF39" s="105"/>
      <c r="AG39" s="105"/>
      <c r="AH39" s="105"/>
      <c r="AI39" s="105"/>
      <c r="AJ39" s="105"/>
      <c r="AK39" s="97" t="s">
        <v>13</v>
      </c>
    </row>
    <row r="40" spans="1:37" ht="24" customHeight="1">
      <c r="A40" s="8"/>
      <c r="B40" s="64"/>
      <c r="C40" s="49" t="s">
        <v>40</v>
      </c>
      <c r="D40" s="211" t="s">
        <v>41</v>
      </c>
      <c r="E40" s="224"/>
      <c r="F40" s="224"/>
      <c r="G40" s="224"/>
      <c r="H40" s="224"/>
      <c r="I40" s="155"/>
      <c r="J40" s="124"/>
      <c r="K40" s="124"/>
      <c r="L40" s="124"/>
      <c r="M40" s="124"/>
      <c r="N40" s="124"/>
      <c r="O40" s="124"/>
      <c r="P40" s="124"/>
      <c r="Q40" s="124"/>
      <c r="R40" s="124" t="s">
        <v>42</v>
      </c>
      <c r="S40" s="124"/>
      <c r="T40" s="125"/>
      <c r="U40" s="112"/>
      <c r="V40" s="108"/>
      <c r="W40" s="108"/>
      <c r="X40" s="108"/>
      <c r="Y40" s="200"/>
      <c r="Z40" s="50" t="s">
        <v>13</v>
      </c>
      <c r="AA40" s="51" t="s">
        <v>16</v>
      </c>
      <c r="AB40" s="113" t="s">
        <v>43</v>
      </c>
      <c r="AC40" s="114"/>
      <c r="AD40" s="76" t="s">
        <v>58</v>
      </c>
      <c r="AE40" s="115">
        <f>ROUNDDOWN(U40*1.2,2)</f>
        <v>0</v>
      </c>
      <c r="AF40" s="116"/>
      <c r="AG40" s="116"/>
      <c r="AH40" s="116"/>
      <c r="AI40" s="116"/>
      <c r="AJ40" s="116"/>
      <c r="AK40" s="100" t="s">
        <v>13</v>
      </c>
    </row>
    <row r="41" spans="1:37" ht="24" customHeight="1">
      <c r="A41" s="8"/>
      <c r="B41" s="64"/>
      <c r="C41" s="49" t="s">
        <v>44</v>
      </c>
      <c r="D41" s="210" t="s">
        <v>74</v>
      </c>
      <c r="E41" s="210"/>
      <c r="F41" s="210"/>
      <c r="G41" s="210"/>
      <c r="H41" s="211"/>
      <c r="I41" s="155"/>
      <c r="J41" s="124"/>
      <c r="K41" s="124"/>
      <c r="L41" s="124"/>
      <c r="M41" s="124"/>
      <c r="N41" s="124"/>
      <c r="O41" s="124"/>
      <c r="P41" s="124"/>
      <c r="Q41" s="124"/>
      <c r="R41" s="124" t="s">
        <v>45</v>
      </c>
      <c r="S41" s="124"/>
      <c r="T41" s="125"/>
      <c r="U41" s="112"/>
      <c r="V41" s="108"/>
      <c r="W41" s="108"/>
      <c r="X41" s="108"/>
      <c r="Y41" s="200"/>
      <c r="Z41" s="50" t="s">
        <v>13</v>
      </c>
      <c r="AA41" s="51" t="s">
        <v>16</v>
      </c>
      <c r="AB41" s="32">
        <v>1</v>
      </c>
      <c r="AC41" s="53" t="s">
        <v>46</v>
      </c>
      <c r="AD41" s="76" t="s">
        <v>58</v>
      </c>
      <c r="AE41" s="115">
        <f>ROUNDDOWN(U41,2)</f>
        <v>0</v>
      </c>
      <c r="AF41" s="116"/>
      <c r="AG41" s="116"/>
      <c r="AH41" s="116"/>
      <c r="AI41" s="116"/>
      <c r="AJ41" s="116"/>
      <c r="AK41" s="100" t="s">
        <v>13</v>
      </c>
    </row>
    <row r="42" spans="1:37" ht="24" customHeight="1">
      <c r="A42" s="8"/>
      <c r="B42" s="64"/>
      <c r="C42" s="49" t="s">
        <v>47</v>
      </c>
      <c r="D42" s="211" t="s">
        <v>48</v>
      </c>
      <c r="E42" s="224"/>
      <c r="F42" s="224"/>
      <c r="G42" s="224"/>
      <c r="H42" s="224"/>
      <c r="I42" s="115"/>
      <c r="J42" s="116"/>
      <c r="K42" s="116"/>
      <c r="L42" s="116"/>
      <c r="M42" s="116"/>
      <c r="N42" s="116"/>
      <c r="O42" s="116"/>
      <c r="P42" s="116"/>
      <c r="Q42" s="116"/>
      <c r="R42" s="54" t="s">
        <v>67</v>
      </c>
      <c r="S42" s="32"/>
      <c r="T42" s="32"/>
      <c r="U42" s="45"/>
      <c r="V42" s="45"/>
      <c r="W42" s="119"/>
      <c r="X42" s="119"/>
      <c r="Y42" s="119"/>
      <c r="Z42" s="119"/>
      <c r="AA42" s="119"/>
      <c r="AB42" s="119"/>
      <c r="AC42" s="119"/>
      <c r="AD42" s="120"/>
      <c r="AE42" s="115"/>
      <c r="AF42" s="116"/>
      <c r="AG42" s="116"/>
      <c r="AH42" s="116"/>
      <c r="AI42" s="116"/>
      <c r="AJ42" s="116"/>
      <c r="AK42" s="100" t="s">
        <v>13</v>
      </c>
    </row>
    <row r="43" spans="1:37" ht="24" customHeight="1">
      <c r="A43" s="8"/>
      <c r="B43" s="64"/>
      <c r="C43" s="49" t="s">
        <v>49</v>
      </c>
      <c r="D43" s="211" t="s">
        <v>70</v>
      </c>
      <c r="E43" s="224"/>
      <c r="F43" s="224"/>
      <c r="G43" s="224"/>
      <c r="H43" s="224"/>
      <c r="I43" s="121"/>
      <c r="J43" s="122"/>
      <c r="K43" s="122"/>
      <c r="L43" s="122"/>
      <c r="M43" s="122"/>
      <c r="N43" s="122"/>
      <c r="O43" s="122"/>
      <c r="P43" s="122"/>
      <c r="Q43" s="122"/>
      <c r="R43" s="122"/>
      <c r="S43" s="122"/>
      <c r="T43" s="122"/>
      <c r="U43" s="122"/>
      <c r="V43" s="122"/>
      <c r="W43" s="122"/>
      <c r="X43" s="122"/>
      <c r="Y43" s="122"/>
      <c r="Z43" s="122"/>
      <c r="AA43" s="122"/>
      <c r="AB43" s="122"/>
      <c r="AC43" s="122"/>
      <c r="AD43" s="123"/>
      <c r="AE43" s="115"/>
      <c r="AF43" s="116"/>
      <c r="AG43" s="116"/>
      <c r="AH43" s="116"/>
      <c r="AI43" s="116"/>
      <c r="AJ43" s="116"/>
      <c r="AK43" s="100" t="s">
        <v>13</v>
      </c>
    </row>
    <row r="44" spans="1:37" ht="24" customHeight="1">
      <c r="A44" s="8"/>
      <c r="B44" s="64"/>
      <c r="C44" s="49" t="s">
        <v>50</v>
      </c>
      <c r="D44" s="211" t="s">
        <v>51</v>
      </c>
      <c r="E44" s="224"/>
      <c r="F44" s="224"/>
      <c r="G44" s="224"/>
      <c r="H44" s="224"/>
      <c r="I44" s="115"/>
      <c r="J44" s="116"/>
      <c r="K44" s="116"/>
      <c r="L44" s="116"/>
      <c r="M44" s="116"/>
      <c r="N44" s="116"/>
      <c r="O44" s="225" t="s">
        <v>65</v>
      </c>
      <c r="P44" s="225"/>
      <c r="Q44" s="226"/>
      <c r="R44" s="112"/>
      <c r="S44" s="108"/>
      <c r="T44" s="108"/>
      <c r="U44" s="108"/>
      <c r="V44" s="200"/>
      <c r="W44" s="53" t="s">
        <v>64</v>
      </c>
      <c r="X44" s="227" t="s">
        <v>63</v>
      </c>
      <c r="Y44" s="227"/>
      <c r="Z44" s="55">
        <v>2</v>
      </c>
      <c r="AA44" s="52" t="s">
        <v>16</v>
      </c>
      <c r="AB44" s="116">
        <v>3.14</v>
      </c>
      <c r="AC44" s="116"/>
      <c r="AD44" s="76" t="s">
        <v>58</v>
      </c>
      <c r="AE44" s="117">
        <f>ROUNDDOWN((R44/2)^2*3.14,2)</f>
        <v>0</v>
      </c>
      <c r="AF44" s="118"/>
      <c r="AG44" s="118"/>
      <c r="AH44" s="118"/>
      <c r="AI44" s="118"/>
      <c r="AJ44" s="118"/>
      <c r="AK44" s="101" t="s">
        <v>13</v>
      </c>
    </row>
    <row r="45" spans="1:37" ht="24" customHeight="1" thickBot="1">
      <c r="A45" s="8"/>
      <c r="B45" s="23"/>
      <c r="C45" s="73" t="s">
        <v>60</v>
      </c>
      <c r="D45" s="17"/>
      <c r="E45" s="17"/>
      <c r="F45" s="65" t="s">
        <v>73</v>
      </c>
      <c r="G45" s="17"/>
      <c r="H45" s="17"/>
      <c r="I45" s="110"/>
      <c r="J45" s="110"/>
      <c r="K45" s="110"/>
      <c r="L45" s="110"/>
      <c r="M45" s="110"/>
      <c r="N45" s="110"/>
      <c r="O45" s="110"/>
      <c r="P45" s="110"/>
      <c r="Q45" s="110"/>
      <c r="R45" s="110"/>
      <c r="S45" s="110"/>
      <c r="T45" s="110"/>
      <c r="U45" s="110"/>
      <c r="V45" s="110"/>
      <c r="W45" s="110"/>
      <c r="X45" s="110"/>
      <c r="Y45" s="110"/>
      <c r="Z45" s="110"/>
      <c r="AA45" s="110"/>
      <c r="AB45" s="110"/>
      <c r="AC45" s="110"/>
      <c r="AD45" s="111"/>
      <c r="AE45" s="106">
        <f>ROUNDDOWN(SUM(AE39:AJ44),2)</f>
        <v>0</v>
      </c>
      <c r="AF45" s="107"/>
      <c r="AG45" s="107"/>
      <c r="AH45" s="107"/>
      <c r="AI45" s="107"/>
      <c r="AJ45" s="107"/>
      <c r="AK45" s="95" t="s">
        <v>13</v>
      </c>
    </row>
    <row r="46" spans="1:37" ht="24" customHeight="1" thickBot="1">
      <c r="A46" s="222" t="s">
        <v>61</v>
      </c>
      <c r="B46" s="223"/>
      <c r="C46" s="223"/>
      <c r="D46" s="223"/>
      <c r="E46" s="223"/>
      <c r="F46" s="223"/>
      <c r="G46" s="223"/>
      <c r="H46" s="17"/>
      <c r="I46" s="19" t="s">
        <v>62</v>
      </c>
      <c r="J46" s="17"/>
      <c r="K46" s="17"/>
      <c r="L46" s="17"/>
      <c r="M46" s="19"/>
      <c r="N46" s="17"/>
      <c r="O46" s="19" t="s">
        <v>87</v>
      </c>
      <c r="P46" s="17"/>
      <c r="Q46" s="17"/>
      <c r="R46" s="17"/>
      <c r="S46" s="17"/>
      <c r="T46" s="17"/>
      <c r="U46" s="17"/>
      <c r="V46" s="17"/>
      <c r="W46" s="17"/>
      <c r="X46" s="17"/>
      <c r="Y46" s="17"/>
      <c r="Z46" s="17"/>
      <c r="AA46" s="17"/>
      <c r="AB46" s="108"/>
      <c r="AC46" s="108"/>
      <c r="AD46" s="109"/>
      <c r="AE46" s="126">
        <f>ROUNDDOWN(AE38+AE45,2)</f>
        <v>0</v>
      </c>
      <c r="AF46" s="127"/>
      <c r="AG46" s="127"/>
      <c r="AH46" s="127"/>
      <c r="AI46" s="127"/>
      <c r="AJ46" s="127"/>
      <c r="AK46" s="102" t="s">
        <v>88</v>
      </c>
    </row>
    <row r="47" spans="1:37" ht="24" customHeight="1">
      <c r="A47" s="3" t="s">
        <v>53</v>
      </c>
      <c r="B47" s="3"/>
      <c r="C47" s="3"/>
      <c r="D47" s="3"/>
      <c r="E47" s="3" t="s">
        <v>100</v>
      </c>
      <c r="F47" s="3"/>
      <c r="G47" s="3"/>
      <c r="H47" s="3"/>
      <c r="I47" s="3"/>
      <c r="K47" s="3"/>
      <c r="L47" s="3" t="s">
        <v>96</v>
      </c>
      <c r="M47" s="3"/>
      <c r="N47" s="3"/>
      <c r="P47" s="3"/>
      <c r="Q47" s="3"/>
      <c r="R47" s="3"/>
      <c r="T47" s="3"/>
      <c r="U47" s="3"/>
      <c r="V47" s="3"/>
      <c r="W47" s="3"/>
      <c r="X47" s="3"/>
      <c r="Y47" s="3"/>
      <c r="Z47" s="3"/>
      <c r="AA47" s="3"/>
      <c r="AB47" s="3"/>
      <c r="AC47" s="3" t="s">
        <v>97</v>
      </c>
      <c r="AG47" s="3"/>
      <c r="AH47" s="3"/>
      <c r="AI47" s="3" t="s">
        <v>101</v>
      </c>
      <c r="AK47" s="3"/>
    </row>
    <row r="48" spans="1:37" ht="20.25" customHeight="1">
      <c r="E48" s="1" t="s">
        <v>103</v>
      </c>
      <c r="AI48" s="1" t="s">
        <v>102</v>
      </c>
    </row>
  </sheetData>
  <sheetProtection selectLockedCells="1"/>
  <mergeCells count="127">
    <mergeCell ref="AF20:AJ20"/>
    <mergeCell ref="H20:M20"/>
    <mergeCell ref="R20:X20"/>
    <mergeCell ref="A46:G46"/>
    <mergeCell ref="D42:H42"/>
    <mergeCell ref="D43:H43"/>
    <mergeCell ref="D44:H44"/>
    <mergeCell ref="O44:Q44"/>
    <mergeCell ref="R44:V44"/>
    <mergeCell ref="X44:Y44"/>
    <mergeCell ref="AB44:AC44"/>
    <mergeCell ref="D41:H41"/>
    <mergeCell ref="R41:T41"/>
    <mergeCell ref="U41:Y41"/>
    <mergeCell ref="I41:Q41"/>
    <mergeCell ref="I42:Q42"/>
    <mergeCell ref="F38:X38"/>
    <mergeCell ref="D39:H39"/>
    <mergeCell ref="M39:P39"/>
    <mergeCell ref="R39:T39"/>
    <mergeCell ref="D40:H40"/>
    <mergeCell ref="U40:Y40"/>
    <mergeCell ref="U39:Y39"/>
    <mergeCell ref="AB39:AC39"/>
    <mergeCell ref="D35:F35"/>
    <mergeCell ref="R35:T35"/>
    <mergeCell ref="D37:H37"/>
    <mergeCell ref="AB24:AK24"/>
    <mergeCell ref="D27:H27"/>
    <mergeCell ref="A26:G26"/>
    <mergeCell ref="D28:H28"/>
    <mergeCell ref="AF28:AJ28"/>
    <mergeCell ref="D29:H29"/>
    <mergeCell ref="R29:T29"/>
    <mergeCell ref="AB29:AC29"/>
    <mergeCell ref="AF29:AJ29"/>
    <mergeCell ref="V29:Y29"/>
    <mergeCell ref="I27:AK27"/>
    <mergeCell ref="D33:F33"/>
    <mergeCell ref="D34:F34"/>
    <mergeCell ref="D30:H30"/>
    <mergeCell ref="R37:T37"/>
    <mergeCell ref="U37:Y37"/>
    <mergeCell ref="AB37:AC37"/>
    <mergeCell ref="G33:AK33"/>
    <mergeCell ref="G34:AK34"/>
    <mergeCell ref="AF37:AJ37"/>
    <mergeCell ref="S22:T22"/>
    <mergeCell ref="X22:Y22"/>
    <mergeCell ref="J23:M23"/>
    <mergeCell ref="S23:T23"/>
    <mergeCell ref="X23:Y23"/>
    <mergeCell ref="J24:M24"/>
    <mergeCell ref="S24:T24"/>
    <mergeCell ref="X24:Y24"/>
    <mergeCell ref="U35:X35"/>
    <mergeCell ref="AF32:AJ32"/>
    <mergeCell ref="AF35:AJ35"/>
    <mergeCell ref="H26:AK26"/>
    <mergeCell ref="I28:AD28"/>
    <mergeCell ref="N32:O32"/>
    <mergeCell ref="U32:V32"/>
    <mergeCell ref="AB32:AC32"/>
    <mergeCell ref="I35:Q35"/>
    <mergeCell ref="C16:G16"/>
    <mergeCell ref="H17:AK17"/>
    <mergeCell ref="C18:G18"/>
    <mergeCell ref="O18:S18"/>
    <mergeCell ref="O16:S16"/>
    <mergeCell ref="C17:G17"/>
    <mergeCell ref="H16:N16"/>
    <mergeCell ref="AC23:AJ23"/>
    <mergeCell ref="A20:G20"/>
    <mergeCell ref="AB20:AE20"/>
    <mergeCell ref="B21:G21"/>
    <mergeCell ref="A16:B18"/>
    <mergeCell ref="H18:N18"/>
    <mergeCell ref="T18:AK18"/>
    <mergeCell ref="N20:Q20"/>
    <mergeCell ref="Y20:AA20"/>
    <mergeCell ref="W16:AK16"/>
    <mergeCell ref="T16:V16"/>
    <mergeCell ref="H21:P21"/>
    <mergeCell ref="R21:Z21"/>
    <mergeCell ref="AC21:AJ21"/>
    <mergeCell ref="AB22:AK22"/>
    <mergeCell ref="U22:W22"/>
    <mergeCell ref="B23:G24"/>
    <mergeCell ref="A1:AK1"/>
    <mergeCell ref="AC2:AD2"/>
    <mergeCell ref="AF2:AG2"/>
    <mergeCell ref="V5:AK5"/>
    <mergeCell ref="B14:AK14"/>
    <mergeCell ref="V9:AK9"/>
    <mergeCell ref="V7:AK7"/>
    <mergeCell ref="V11:AK11"/>
    <mergeCell ref="AI2:AK2"/>
    <mergeCell ref="T12:U12"/>
    <mergeCell ref="V12:Z12"/>
    <mergeCell ref="AA12:AC12"/>
    <mergeCell ref="AD12:AK12"/>
    <mergeCell ref="C28:C32"/>
    <mergeCell ref="B27:B32"/>
    <mergeCell ref="B22:G22"/>
    <mergeCell ref="J22:M22"/>
    <mergeCell ref="Q30:AJ30"/>
    <mergeCell ref="AG31:AJ31"/>
    <mergeCell ref="Y31:Z31"/>
    <mergeCell ref="D31:F32"/>
    <mergeCell ref="G31:H31"/>
    <mergeCell ref="AE39:AJ39"/>
    <mergeCell ref="AE45:AJ45"/>
    <mergeCell ref="AB46:AD46"/>
    <mergeCell ref="I45:AD45"/>
    <mergeCell ref="AE38:AJ38"/>
    <mergeCell ref="AB40:AC40"/>
    <mergeCell ref="AE40:AJ40"/>
    <mergeCell ref="AE41:AJ41"/>
    <mergeCell ref="AE42:AJ42"/>
    <mergeCell ref="AE43:AJ43"/>
    <mergeCell ref="AE44:AJ44"/>
    <mergeCell ref="W42:AD42"/>
    <mergeCell ref="I43:AD43"/>
    <mergeCell ref="I44:N44"/>
    <mergeCell ref="R40:T40"/>
    <mergeCell ref="AE46:AJ46"/>
    <mergeCell ref="I40:Q40"/>
  </mergeCells>
  <phoneticPr fontId="2"/>
  <dataValidations count="1">
    <dataValidation type="list" allowBlank="1" showInputMessage="1" showErrorMessage="1" sqref="M39:P39" xr:uid="{00000000-0002-0000-0000-000000000000}">
      <formula1>"無, 有"</formula1>
    </dataValidation>
  </dataValidations>
  <pageMargins left="0.39370078740157483" right="0.39370078740157483" top="0.39370078740157483" bottom="0.19685039370078741" header="0.31496062992125984" footer="0.31496062992125984"/>
  <pageSetup paperSize="9" scale="89"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緑化計画書</vt:lpstr>
      <vt:lpstr>緑化計画書!Print_Area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2024-08-29T01:09:28Z</dcterms:created>
  <dcterms:modified xsi:type="dcterms:W3CDTF">2026-05-28T01:35:20Z</dcterms:modified>
</cp:coreProperties>
</file>