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codeName="ThisWorkbook" defaultThemeVersion="124226"/>
  <xr:revisionPtr revIDLastSave="0" documentId="13_ncr:1_{9399AA4B-B778-4C07-B8B2-ED24DA868061}" xr6:coauthVersionLast="47" xr6:coauthVersionMax="47" xr10:uidLastSave="{00000000-0000-0000-0000-000000000000}"/>
  <bookViews>
    <workbookView xWindow="-108" yWindow="-108" windowWidth="23256" windowHeight="12576" xr2:uid="{F6224D91-DC6B-4EAE-8855-E390BE9061B8}"/>
  </bookViews>
  <sheets>
    <sheet name="緑化計画書" sheetId="21" r:id="rId1"/>
    <sheet name="別紙1_植栽本数確認表" sheetId="19" r:id="rId2"/>
    <sheet name="別紙2_チェックリスト" sheetId="22" r:id="rId3"/>
  </sheets>
  <definedNames>
    <definedName name="_xlnm.Print_Area" localSheetId="1">別紙1_植栽本数確認表!$A$1:$K$40</definedName>
    <definedName name="_xlnm.Print_Area" localSheetId="2">別紙2_チェックリスト!$A$1:$C$25</definedName>
    <definedName name="_xlnm.Print_Area" localSheetId="0">緑化計画書!$A$1:$R$54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49" i="21" l="1"/>
  <c r="M38" i="19"/>
  <c r="I37" i="19"/>
  <c r="K20" i="21" l="1"/>
  <c r="C23" i="21" s="1" a="1"/>
  <c r="C23" i="21" s="1"/>
  <c r="H22" i="19"/>
  <c r="F22" i="19"/>
  <c r="H17" i="19"/>
  <c r="F17" i="19"/>
  <c r="P45" i="21" l="1"/>
  <c r="P27" i="21"/>
  <c r="P31" i="21"/>
  <c r="P29" i="21"/>
  <c r="P33" i="21" l="1"/>
  <c r="P43" i="21"/>
  <c r="P41" i="21"/>
  <c r="P39" i="21"/>
  <c r="P37" i="21"/>
  <c r="P35" i="21"/>
  <c r="M28" i="19"/>
  <c r="M36" i="19"/>
  <c r="M34" i="19"/>
  <c r="M32" i="19"/>
  <c r="M30" i="19"/>
  <c r="I27" i="19"/>
  <c r="I35" i="19"/>
  <c r="I33" i="19"/>
  <c r="I31" i="19"/>
  <c r="I29" i="19"/>
  <c r="C22" i="19"/>
  <c r="M22" i="19" s="1"/>
  <c r="C17" i="19"/>
  <c r="M17" i="19" s="1"/>
  <c r="P47" i="21" l="1"/>
  <c r="T47" i="21"/>
  <c r="P49" i="2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N15" authorId="0" shapeId="0" xr:uid="{22B9D724-AFCA-4195-BBC7-08935121BF87}">
      <text>
        <r>
          <rPr>
            <b/>
            <sz val="9"/>
            <color indexed="81"/>
            <rFont val="MS P ゴシック"/>
            <family val="3"/>
            <charset val="128"/>
          </rPr>
          <t>作成者:</t>
        </r>
        <r>
          <rPr>
            <sz val="9"/>
            <color indexed="81"/>
            <rFont val="MS P ゴシック"/>
            <family val="3"/>
            <charset val="128"/>
          </rPr>
          <t xml:space="preserve">
「その他」を選択した際に記入すること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<sst xmlns="http://schemas.openxmlformats.org/spreadsheetml/2006/main" count="283" uniqueCount="171">
  <si>
    <t>申請者</t>
    <rPh sb="0" eb="3">
      <t>シンセイシャ</t>
    </rPh>
    <phoneticPr fontId="3"/>
  </si>
  <si>
    <t>住所</t>
    <rPh sb="0" eb="2">
      <t>ジュウショ</t>
    </rPh>
    <phoneticPr fontId="3"/>
  </si>
  <si>
    <t>氏名</t>
    <rPh sb="0" eb="2">
      <t>シメイ</t>
    </rPh>
    <phoneticPr fontId="3"/>
  </si>
  <si>
    <t>代理人</t>
    <rPh sb="0" eb="3">
      <t>ダイリニン</t>
    </rPh>
    <phoneticPr fontId="3"/>
  </si>
  <si>
    <t>担当</t>
    <rPh sb="0" eb="2">
      <t>タントウ</t>
    </rPh>
    <phoneticPr fontId="3"/>
  </si>
  <si>
    <t>連絡先</t>
    <rPh sb="0" eb="3">
      <t>レンラクサキ</t>
    </rPh>
    <phoneticPr fontId="3"/>
  </si>
  <si>
    <t>開発事業番号</t>
    <rPh sb="0" eb="2">
      <t>カイハツ</t>
    </rPh>
    <rPh sb="2" eb="4">
      <t>ジギョウ</t>
    </rPh>
    <rPh sb="4" eb="6">
      <t>バンゴウ</t>
    </rPh>
    <phoneticPr fontId="3"/>
  </si>
  <si>
    <t>主要用途</t>
    <rPh sb="0" eb="2">
      <t>シュヨウ</t>
    </rPh>
    <rPh sb="2" eb="4">
      <t>ヨウト</t>
    </rPh>
    <phoneticPr fontId="3"/>
  </si>
  <si>
    <t>：</t>
    <phoneticPr fontId="3"/>
  </si>
  <si>
    <t>×</t>
    <phoneticPr fontId="3"/>
  </si>
  <si>
    <t>平面緑化</t>
    <rPh sb="0" eb="2">
      <t>ヘイメン</t>
    </rPh>
    <rPh sb="2" eb="4">
      <t>リョクカ</t>
    </rPh>
    <phoneticPr fontId="3"/>
  </si>
  <si>
    <t>既存樹林面積</t>
    <rPh sb="0" eb="2">
      <t>キゾン</t>
    </rPh>
    <rPh sb="2" eb="4">
      <t>ジュリン</t>
    </rPh>
    <rPh sb="4" eb="6">
      <t>メンセキ</t>
    </rPh>
    <phoneticPr fontId="3"/>
  </si>
  <si>
    <t>壁面緑化</t>
    <rPh sb="0" eb="2">
      <t>ヘキメン</t>
    </rPh>
    <rPh sb="2" eb="4">
      <t>リョクカ</t>
    </rPh>
    <phoneticPr fontId="3"/>
  </si>
  <si>
    <t>緑化擁壁</t>
    <rPh sb="0" eb="2">
      <t>リョクカ</t>
    </rPh>
    <rPh sb="2" eb="4">
      <t>ヨウヘキ</t>
    </rPh>
    <phoneticPr fontId="3"/>
  </si>
  <si>
    <t>駐車場緑化</t>
    <rPh sb="0" eb="3">
      <t>チュウシャジョウ</t>
    </rPh>
    <rPh sb="3" eb="5">
      <t>リョクカ</t>
    </rPh>
    <phoneticPr fontId="3"/>
  </si>
  <si>
    <t>（</t>
    <phoneticPr fontId="3"/>
  </si>
  <si>
    <t>水平投影面積</t>
    <rPh sb="0" eb="2">
      <t>スイヘイ</t>
    </rPh>
    <rPh sb="2" eb="4">
      <t>トウエイ</t>
    </rPh>
    <rPh sb="4" eb="6">
      <t>メンセキ</t>
    </rPh>
    <phoneticPr fontId="3"/>
  </si>
  <si>
    <t>フェンス緑化</t>
    <rPh sb="4" eb="6">
      <t>リョクカ</t>
    </rPh>
    <phoneticPr fontId="3"/>
  </si>
  <si>
    <t>生け垣</t>
    <rPh sb="0" eb="1">
      <t>イ</t>
    </rPh>
    <rPh sb="2" eb="3">
      <t>ガキ</t>
    </rPh>
    <phoneticPr fontId="3"/>
  </si>
  <si>
    <t>緑地延長</t>
    <rPh sb="0" eb="2">
      <t>リョクチ</t>
    </rPh>
    <rPh sb="2" eb="4">
      <t>エンチョウ</t>
    </rPh>
    <phoneticPr fontId="3"/>
  </si>
  <si>
    <t>　所沢市街づくり条例第40条の基準に係る協議に基づき、緑化計画書を提出します。</t>
    <phoneticPr fontId="3"/>
  </si>
  <si>
    <t>開発事業区域</t>
    <rPh sb="0" eb="2">
      <t>カイハツ</t>
    </rPh>
    <rPh sb="2" eb="4">
      <t>ジギョウ</t>
    </rPh>
    <rPh sb="4" eb="6">
      <t>クイキ</t>
    </rPh>
    <phoneticPr fontId="3"/>
  </si>
  <si>
    <t>建ぺい率</t>
    <rPh sb="0" eb="1">
      <t>ケン</t>
    </rPh>
    <rPh sb="3" eb="4">
      <t>リツ</t>
    </rPh>
    <phoneticPr fontId="3"/>
  </si>
  <si>
    <t>開発事業区域面積</t>
    <rPh sb="0" eb="2">
      <t>カイハツ</t>
    </rPh>
    <rPh sb="2" eb="4">
      <t>ジギョウ</t>
    </rPh>
    <rPh sb="4" eb="6">
      <t>クイキ</t>
    </rPh>
    <rPh sb="6" eb="8">
      <t>メンセキ</t>
    </rPh>
    <phoneticPr fontId="3"/>
  </si>
  <si>
    <t>㎡</t>
    <phoneticPr fontId="3"/>
  </si>
  <si>
    <t>＝</t>
    <phoneticPr fontId="3"/>
  </si>
  <si>
    <t>既存樹林</t>
    <rPh sb="0" eb="2">
      <t>キゾン</t>
    </rPh>
    <rPh sb="2" eb="4">
      <t>ジュリン</t>
    </rPh>
    <phoneticPr fontId="3"/>
  </si>
  <si>
    <t>屋上緑化</t>
    <rPh sb="0" eb="2">
      <t>オクジョウ</t>
    </rPh>
    <rPh sb="2" eb="4">
      <t>リョクカ</t>
    </rPh>
    <phoneticPr fontId="3"/>
  </si>
  <si>
    <t>独立した樹木による緑化</t>
    <rPh sb="0" eb="2">
      <t>ドクリツ</t>
    </rPh>
    <rPh sb="4" eb="6">
      <t>ジュモク</t>
    </rPh>
    <rPh sb="9" eb="11">
      <t>リョクカ</t>
    </rPh>
    <phoneticPr fontId="3"/>
  </si>
  <si>
    <t>補助資材の高さ</t>
    <rPh sb="0" eb="2">
      <t>ホジョ</t>
    </rPh>
    <rPh sb="2" eb="4">
      <t>シザイ</t>
    </rPh>
    <rPh sb="5" eb="6">
      <t>タカ</t>
    </rPh>
    <phoneticPr fontId="3"/>
  </si>
  <si>
    <t>植栽基盤面積（基盤造成型）</t>
    <rPh sb="0" eb="2">
      <t>ショクサイ</t>
    </rPh>
    <rPh sb="2" eb="4">
      <t>キバン</t>
    </rPh>
    <rPh sb="4" eb="6">
      <t>メンセキ</t>
    </rPh>
    <rPh sb="7" eb="9">
      <t>キバン</t>
    </rPh>
    <rPh sb="9" eb="11">
      <t>ゾウセイ</t>
    </rPh>
    <rPh sb="11" eb="12">
      <t>ガタ</t>
    </rPh>
    <phoneticPr fontId="3"/>
  </si>
  <si>
    <t>㎡×1.2</t>
    <phoneticPr fontId="3"/>
  </si>
  <si>
    <t>ｍ×1ｍ</t>
    <phoneticPr fontId="3"/>
  </si>
  <si>
    <t>基本緑化面積合計 B</t>
    <rPh sb="0" eb="2">
      <t>キホン</t>
    </rPh>
    <rPh sb="2" eb="4">
      <t>リョクカ</t>
    </rPh>
    <rPh sb="4" eb="6">
      <t>メンセキ</t>
    </rPh>
    <rPh sb="6" eb="8">
      <t>ゴウケイ</t>
    </rPh>
    <phoneticPr fontId="3"/>
  </si>
  <si>
    <t>有効面積（公開 有）</t>
    <rPh sb="0" eb="2">
      <t>ユウコウ</t>
    </rPh>
    <rPh sb="2" eb="4">
      <t>メンセキ</t>
    </rPh>
    <rPh sb="5" eb="7">
      <t>コウカイ</t>
    </rPh>
    <rPh sb="8" eb="9">
      <t>アリ</t>
    </rPh>
    <phoneticPr fontId="3"/>
  </si>
  <si>
    <t>有効面積（公開 無）</t>
    <rPh sb="0" eb="2">
      <t>ユウコウ</t>
    </rPh>
    <rPh sb="2" eb="4">
      <t>メンセキ</t>
    </rPh>
    <rPh sb="5" eb="7">
      <t>コウカイ</t>
    </rPh>
    <rPh sb="8" eb="9">
      <t>ナ</t>
    </rPh>
    <phoneticPr fontId="3"/>
  </si>
  <si>
    <t>緑地の延長</t>
    <rPh sb="0" eb="2">
      <t>リョクチ</t>
    </rPh>
    <rPh sb="3" eb="5">
      <t>エンチョウ</t>
    </rPh>
    <phoneticPr fontId="3"/>
  </si>
  <si>
    <t>緑化区画面積</t>
    <rPh sb="0" eb="2">
      <t>リョクカ</t>
    </rPh>
    <rPh sb="2" eb="4">
      <t>クカク</t>
    </rPh>
    <rPh sb="4" eb="6">
      <t>メンセキ</t>
    </rPh>
    <phoneticPr fontId="3"/>
  </si>
  <si>
    <t>×3.14</t>
    <phoneticPr fontId="3"/>
  </si>
  <si>
    <t>樹高</t>
    <rPh sb="0" eb="2">
      <t>ジュコウ</t>
    </rPh>
    <phoneticPr fontId="3"/>
  </si>
  <si>
    <t>　</t>
    <phoneticPr fontId="3"/>
  </si>
  <si>
    <t>※独立した樹木による緑化を複数本設置する場合、行追加を行ってください。</t>
    <rPh sb="1" eb="3">
      <t>ドクリツ</t>
    </rPh>
    <rPh sb="5" eb="7">
      <t>ジュモク</t>
    </rPh>
    <rPh sb="10" eb="12">
      <t>リョクカ</t>
    </rPh>
    <rPh sb="13" eb="15">
      <t>フクスウ</t>
    </rPh>
    <rPh sb="15" eb="16">
      <t>ホン</t>
    </rPh>
    <rPh sb="16" eb="18">
      <t>セッチ</t>
    </rPh>
    <rPh sb="20" eb="22">
      <t>バアイ</t>
    </rPh>
    <rPh sb="23" eb="24">
      <t>ギョウ</t>
    </rPh>
    <rPh sb="24" eb="26">
      <t>ツイカ</t>
    </rPh>
    <rPh sb="27" eb="28">
      <t>オコナ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</si>
  <si>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4</t>
    </r>
    <rPh sb="0" eb="2">
      <t>リョクカ</t>
    </rPh>
    <rPh sb="2" eb="4">
      <t>メンセキ</t>
    </rPh>
    <phoneticPr fontId="3"/>
  </si>
  <si>
    <r>
      <t>ｍ×1/2）</t>
    </r>
    <r>
      <rPr>
        <vertAlign val="superscript"/>
        <sz val="10"/>
        <color theme="1"/>
        <rFont val="ＭＳ 明朝"/>
        <family val="1"/>
        <charset val="128"/>
      </rPr>
      <t>2</t>
    </r>
    <phoneticPr fontId="3"/>
  </si>
  <si>
    <t>植栽時の樹高</t>
  </si>
  <si>
    <t>植栽本数</t>
  </si>
  <si>
    <t>3.5ｍ以上</t>
  </si>
  <si>
    <t>2.0ｍ以上3.5ｍ未満</t>
  </si>
  <si>
    <t>1.0ｍ以上2.0ｍ未満</t>
  </si>
  <si>
    <t>高木（成木）</t>
    <rPh sb="0" eb="2">
      <t>コウボク</t>
    </rPh>
    <rPh sb="3" eb="5">
      <t>セイボク</t>
    </rPh>
    <phoneticPr fontId="3"/>
  </si>
  <si>
    <t>高木（幼木）</t>
    <rPh sb="0" eb="2">
      <t>コウボク</t>
    </rPh>
    <rPh sb="3" eb="5">
      <t>ヨウボク</t>
    </rPh>
    <phoneticPr fontId="3"/>
  </si>
  <si>
    <t>中木</t>
    <rPh sb="0" eb="2">
      <t>チュウボク</t>
    </rPh>
    <phoneticPr fontId="3"/>
  </si>
  <si>
    <t>低木</t>
    <rPh sb="0" eb="2">
      <t>テイボク</t>
    </rPh>
    <phoneticPr fontId="3"/>
  </si>
  <si>
    <t>0.5ｍ前後</t>
    <phoneticPr fontId="3"/>
  </si>
  <si>
    <t>本</t>
    <rPh sb="0" eb="1">
      <t>ホン</t>
    </rPh>
    <phoneticPr fontId="3"/>
  </si>
  <si>
    <t>≧</t>
    <phoneticPr fontId="3"/>
  </si>
  <si>
    <t>高中木：</t>
    <rPh sb="0" eb="1">
      <t>コウ</t>
    </rPh>
    <rPh sb="1" eb="3">
      <t>チュウボク</t>
    </rPh>
    <phoneticPr fontId="3"/>
  </si>
  <si>
    <t>低木：</t>
    <rPh sb="0" eb="2">
      <t>テイボク</t>
    </rPh>
    <phoneticPr fontId="3"/>
  </si>
  <si>
    <t>本）</t>
    <rPh sb="0" eb="1">
      <t>ホン</t>
    </rPh>
    <phoneticPr fontId="3"/>
  </si>
  <si>
    <t>（20㎡×</t>
    <phoneticPr fontId="3"/>
  </si>
  <si>
    <t>（0.5㎡×</t>
    <phoneticPr fontId="3"/>
  </si>
  <si>
    <t>総面積に対する本数</t>
    <rPh sb="0" eb="3">
      <t>ソウメンセキ</t>
    </rPh>
    <rPh sb="4" eb="5">
      <t>タイ</t>
    </rPh>
    <rPh sb="7" eb="9">
      <t>ホンスウ</t>
    </rPh>
    <phoneticPr fontId="3"/>
  </si>
  <si>
    <t>緑地1</t>
    <rPh sb="0" eb="2">
      <t>リョクチ</t>
    </rPh>
    <phoneticPr fontId="3"/>
  </si>
  <si>
    <t>緑地2</t>
    <rPh sb="0" eb="2">
      <t>リョクチ</t>
    </rPh>
    <phoneticPr fontId="3"/>
  </si>
  <si>
    <t>緑地3</t>
    <rPh sb="0" eb="2">
      <t>リョクチ</t>
    </rPh>
    <phoneticPr fontId="3"/>
  </si>
  <si>
    <t>緑地4</t>
    <rPh sb="0" eb="2">
      <t>リョクチ</t>
    </rPh>
    <phoneticPr fontId="3"/>
  </si>
  <si>
    <t>緑地5</t>
    <rPh sb="0" eb="2">
      <t>リョクチ</t>
    </rPh>
    <phoneticPr fontId="3"/>
  </si>
  <si>
    <t>緑地面積＝</t>
    <rPh sb="0" eb="2">
      <t>リョクチ</t>
    </rPh>
    <rPh sb="2" eb="4">
      <t>メンセキ</t>
    </rPh>
    <phoneticPr fontId="3"/>
  </si>
  <si>
    <t>必要低木本数＝</t>
    <rPh sb="0" eb="2">
      <t>ヒツヨウ</t>
    </rPh>
    <rPh sb="2" eb="4">
      <t>テイボク</t>
    </rPh>
    <rPh sb="4" eb="6">
      <t>ホンスウ</t>
    </rPh>
    <phoneticPr fontId="3"/>
  </si>
  <si>
    <t>⇒</t>
    <phoneticPr fontId="3"/>
  </si>
  <si>
    <t>実際に植える植栽本数＝</t>
    <rPh sb="0" eb="2">
      <t>ジッサイ</t>
    </rPh>
    <rPh sb="3" eb="4">
      <t>ウ</t>
    </rPh>
    <rPh sb="6" eb="8">
      <t>ショクサイ</t>
    </rPh>
    <rPh sb="8" eb="10">
      <t>ホンスウ</t>
    </rPh>
    <phoneticPr fontId="3"/>
  </si>
  <si>
    <t>判定</t>
    <rPh sb="0" eb="2">
      <t>ハンテイ</t>
    </rPh>
    <phoneticPr fontId="3"/>
  </si>
  <si>
    <r>
      <t>b</t>
    </r>
    <r>
      <rPr>
        <vertAlign val="subscript"/>
        <sz val="12"/>
        <color theme="1"/>
        <rFont val="ＭＳ Ｐ明朝"/>
        <family val="1"/>
        <charset val="128"/>
      </rPr>
      <t>2</t>
    </r>
    <phoneticPr fontId="3"/>
  </si>
  <si>
    <r>
      <t>b</t>
    </r>
    <r>
      <rPr>
        <vertAlign val="subscript"/>
        <sz val="12"/>
        <color theme="1"/>
        <rFont val="ＭＳ Ｐ明朝"/>
        <family val="1"/>
        <charset val="128"/>
      </rPr>
      <t>1</t>
    </r>
    <phoneticPr fontId="3"/>
  </si>
  <si>
    <t>本）＋（6㎡×</t>
    <rPh sb="0" eb="1">
      <t>ホン</t>
    </rPh>
    <phoneticPr fontId="3"/>
  </si>
  <si>
    <t>本）＋（3㎡×</t>
    <rPh sb="0" eb="1">
      <t>ホン</t>
    </rPh>
    <phoneticPr fontId="3"/>
  </si>
  <si>
    <t>高木（成木）</t>
  </si>
  <si>
    <t>高木（幼木）</t>
  </si>
  <si>
    <t>中木</t>
  </si>
  <si>
    <t>㎡   ＋</t>
    <phoneticPr fontId="3"/>
  </si>
  <si>
    <r>
      <t>※</t>
    </r>
    <r>
      <rPr>
        <b/>
        <sz val="10"/>
        <color theme="1"/>
        <rFont val="ＭＳ Ｐ明朝"/>
        <family val="1"/>
        <charset val="128"/>
      </rPr>
      <t>各緑地面積は小数点第3位を切上げ</t>
    </r>
    <r>
      <rPr>
        <sz val="10"/>
        <color theme="1"/>
        <rFont val="ＭＳ Ｐ明朝"/>
        <family val="1"/>
        <charset val="128"/>
      </rPr>
      <t>、必要低木本数は小数点以下第1位を切り捨てること</t>
    </r>
    <rPh sb="1" eb="4">
      <t>カクリョクチ</t>
    </rPh>
    <rPh sb="4" eb="6">
      <t>メンセキ</t>
    </rPh>
    <rPh sb="7" eb="10">
      <t>ショウスウテン</t>
    </rPh>
    <rPh sb="10" eb="11">
      <t>ダイ</t>
    </rPh>
    <rPh sb="12" eb="13">
      <t>イ</t>
    </rPh>
    <rPh sb="14" eb="16">
      <t>キリア</t>
    </rPh>
    <rPh sb="18" eb="20">
      <t>ヒツヨウ</t>
    </rPh>
    <rPh sb="20" eb="22">
      <t>テイボク</t>
    </rPh>
    <rPh sb="22" eb="24">
      <t>ホンスウ</t>
    </rPh>
    <rPh sb="25" eb="28">
      <t>ショウスウテン</t>
    </rPh>
    <rPh sb="28" eb="30">
      <t>イカ</t>
    </rPh>
    <rPh sb="30" eb="31">
      <t>ダイ</t>
    </rPh>
    <rPh sb="32" eb="33">
      <t>イ</t>
    </rPh>
    <rPh sb="34" eb="35">
      <t>キ</t>
    </rPh>
    <rPh sb="36" eb="37">
      <t>ス</t>
    </rPh>
    <phoneticPr fontId="3"/>
  </si>
  <si>
    <t>　　緑化面積≦20㎡ × 高木（成木）の本数</t>
    <phoneticPr fontId="3"/>
  </si>
  <si>
    <t>　　　　　　 　　　＋6㎡ × 高木（幼木）の本数</t>
    <phoneticPr fontId="3"/>
  </si>
  <si>
    <t xml:space="preserve"> 　　　　　　　　　＋3㎡ × 中木の本数</t>
    <phoneticPr fontId="3"/>
  </si>
  <si>
    <t>　　緑化面積≦0.5㎡ × 低木の本数</t>
    <phoneticPr fontId="3"/>
  </si>
  <si>
    <t>平面緑化（接道緑化）－植栽本数確認表</t>
    <rPh sb="0" eb="2">
      <t>ヘイメン</t>
    </rPh>
    <rPh sb="2" eb="4">
      <t>リョクカ</t>
    </rPh>
    <rPh sb="5" eb="7">
      <t>セツドウ</t>
    </rPh>
    <rPh sb="7" eb="9">
      <t>リョクカ</t>
    </rPh>
    <rPh sb="11" eb="13">
      <t>ショクサイ</t>
    </rPh>
    <rPh sb="13" eb="15">
      <t>ホンスウ</t>
    </rPh>
    <rPh sb="15" eb="17">
      <t>カクニン</t>
    </rPh>
    <rPh sb="17" eb="18">
      <t>ヒョウ</t>
    </rPh>
    <phoneticPr fontId="18"/>
  </si>
  <si>
    <t>※平面緑化（接道緑化）における高中木及び低木の本数は、別紙「植栽本数確認表」に記載すること</t>
    <rPh sb="1" eb="3">
      <t>ヘイメン</t>
    </rPh>
    <rPh sb="3" eb="5">
      <t>リョクカ</t>
    </rPh>
    <rPh sb="6" eb="8">
      <t>セツドウ</t>
    </rPh>
    <rPh sb="8" eb="10">
      <t>リョクカ</t>
    </rPh>
    <rPh sb="15" eb="16">
      <t>コウ</t>
    </rPh>
    <rPh sb="16" eb="18">
      <t>チュウボク</t>
    </rPh>
    <rPh sb="18" eb="19">
      <t>オヨ</t>
    </rPh>
    <rPh sb="20" eb="22">
      <t>テイボク</t>
    </rPh>
    <rPh sb="23" eb="25">
      <t>ホンスウ</t>
    </rPh>
    <rPh sb="27" eb="29">
      <t>ベッシ</t>
    </rPh>
    <rPh sb="39" eb="41">
      <t>キサイ</t>
    </rPh>
    <phoneticPr fontId="3"/>
  </si>
  <si>
    <t>別紙</t>
    <rPh sb="0" eb="2">
      <t>ベッシ</t>
    </rPh>
    <phoneticPr fontId="18"/>
  </si>
  <si>
    <r>
      <t>各緑地に対する「低木」の本数</t>
    </r>
    <r>
      <rPr>
        <sz val="12"/>
        <color theme="1"/>
        <rFont val="ＭＳ Ｐ明朝"/>
        <family val="1"/>
        <charset val="128"/>
      </rPr>
      <t>（各緑地の面積×2本以上）</t>
    </r>
    <rPh sb="0" eb="1">
      <t>カク</t>
    </rPh>
    <rPh sb="1" eb="3">
      <t>リョクチ</t>
    </rPh>
    <rPh sb="4" eb="5">
      <t>タイ</t>
    </rPh>
    <rPh sb="8" eb="10">
      <t>テイボク</t>
    </rPh>
    <rPh sb="12" eb="14">
      <t>ホンスウ</t>
    </rPh>
    <rPh sb="15" eb="16">
      <t>カク</t>
    </rPh>
    <rPh sb="16" eb="18">
      <t>リョクチ</t>
    </rPh>
    <rPh sb="19" eb="21">
      <t>メンセキ</t>
    </rPh>
    <rPh sb="23" eb="24">
      <t>ホン</t>
    </rPh>
    <rPh sb="24" eb="26">
      <t>イジョウ</t>
    </rPh>
    <phoneticPr fontId="3"/>
  </si>
  <si>
    <t>※太枠内を記入すること</t>
    <rPh sb="1" eb="2">
      <t>フト</t>
    </rPh>
    <rPh sb="2" eb="4">
      <t>ワクナイ</t>
    </rPh>
    <rPh sb="5" eb="7">
      <t>キニュウ</t>
    </rPh>
    <phoneticPr fontId="3"/>
  </si>
  <si>
    <t>→</t>
    <phoneticPr fontId="3"/>
  </si>
  <si>
    <t>必要緑化面積の1/2を超えたときは「上限値」と表示されます。</t>
    <rPh sb="0" eb="6">
      <t>ヒツヨウリョクカメンセキ</t>
    </rPh>
    <rPh sb="11" eb="12">
      <t>コ</t>
    </rPh>
    <rPh sb="18" eb="21">
      <t>ジョウゲンチ</t>
    </rPh>
    <rPh sb="23" eb="25">
      <t>ヒョウジ</t>
    </rPh>
    <phoneticPr fontId="3"/>
  </si>
  <si>
    <t>必要緑化面積以上となった場合は「適合」と表示されます。</t>
    <rPh sb="0" eb="4">
      <t>ヒツヨウリョクカ</t>
    </rPh>
    <rPh sb="4" eb="6">
      <t>メンセキ</t>
    </rPh>
    <rPh sb="6" eb="8">
      <t>イジョウ</t>
    </rPh>
    <rPh sb="12" eb="14">
      <t>バアイ</t>
    </rPh>
    <rPh sb="16" eb="18">
      <t>テキゴウ</t>
    </rPh>
    <rPh sb="20" eb="22">
      <t>ヒョウジ</t>
    </rPh>
    <phoneticPr fontId="3"/>
  </si>
  <si>
    <t>㎡  ＋</t>
    <phoneticPr fontId="3"/>
  </si>
  <si>
    <t>ｍ  ＋</t>
    <phoneticPr fontId="3"/>
  </si>
  <si>
    <t>㎡　＝</t>
    <phoneticPr fontId="3"/>
  </si>
  <si>
    <t>㎡　 －</t>
    <phoneticPr fontId="3"/>
  </si>
  <si>
    <t xml:space="preserve">    控除面積（道路後退等）</t>
    <rPh sb="4" eb="6">
      <t>コウジョ</t>
    </rPh>
    <rPh sb="6" eb="8">
      <t>メンセキ</t>
    </rPh>
    <rPh sb="9" eb="11">
      <t>ドウロ</t>
    </rPh>
    <rPh sb="11" eb="13">
      <t>コウタイ</t>
    </rPh>
    <rPh sb="13" eb="14">
      <t>ナド</t>
    </rPh>
    <phoneticPr fontId="3"/>
  </si>
  <si>
    <t>※1 建ぺい率が2以上のときは按分した値を記入
※2 建築基準法第53条第3項から第5項による緩和を適用した値を記入</t>
    <phoneticPr fontId="3"/>
  </si>
  <si>
    <t>様式（第40条関係－１）</t>
  </si>
  <si>
    <t>緑　化　計　画　書</t>
    <phoneticPr fontId="3"/>
  </si>
  <si>
    <t>年　月　日</t>
    <rPh sb="0" eb="1">
      <t>ネン</t>
    </rPh>
    <rPh sb="2" eb="3">
      <t>ツキ</t>
    </rPh>
    <rPh sb="4" eb="5">
      <t>ニチ</t>
    </rPh>
    <phoneticPr fontId="3"/>
  </si>
  <si>
    <t>（宛先）所沢市長</t>
  </si>
  <si>
    <t>概要</t>
    <phoneticPr fontId="3"/>
  </si>
  <si>
    <t>必要緑化面積</t>
    <phoneticPr fontId="3"/>
  </si>
  <si>
    <t>計画緑化面積計算</t>
    <phoneticPr fontId="3"/>
  </si>
  <si>
    <t xml:space="preserve"> 所沢市</t>
    <rPh sb="1" eb="4">
      <t>トコロザワシ</t>
    </rPh>
    <phoneticPr fontId="3"/>
  </si>
  <si>
    <t>小数第3位を切捨て</t>
    <rPh sb="0" eb="2">
      <t>ショウスウ</t>
    </rPh>
    <rPh sb="2" eb="3">
      <t>ダイ</t>
    </rPh>
    <rPh sb="4" eb="5">
      <t>イ</t>
    </rPh>
    <rPh sb="6" eb="8">
      <t>キリス</t>
    </rPh>
    <phoneticPr fontId="3"/>
  </si>
  <si>
    <t>計画緑化面積合計（B＋S）</t>
    <rPh sb="0" eb="4">
      <t>ケイカクリョクカ</t>
    </rPh>
    <rPh sb="4" eb="6">
      <t>メンセキ</t>
    </rPh>
    <rPh sb="6" eb="8">
      <t>ゴウケイ</t>
    </rPh>
    <phoneticPr fontId="3"/>
  </si>
  <si>
    <r>
      <t>※「</t>
    </r>
    <r>
      <rPr>
        <b/>
        <sz val="11"/>
        <color theme="1"/>
        <rFont val="ＭＳ Ｐ明朝"/>
        <family val="1"/>
        <charset val="128"/>
      </rPr>
      <t>街づくり条例第40条関係基準に係る緑化協議の流れ</t>
    </r>
    <r>
      <rPr>
        <sz val="11"/>
        <color theme="1"/>
        <rFont val="ＭＳ Ｐ明朝"/>
        <family val="1"/>
        <charset val="128"/>
      </rPr>
      <t>」を参照し、必要な図面を添付すること</t>
    </r>
    <rPh sb="2" eb="3">
      <t>マチ</t>
    </rPh>
    <rPh sb="28" eb="30">
      <t>サンショウ</t>
    </rPh>
    <rPh sb="32" eb="34">
      <t>ヒツヨウ</t>
    </rPh>
    <rPh sb="35" eb="37">
      <t>ズメン</t>
    </rPh>
    <rPh sb="38" eb="40">
      <t>テンプ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</si>
  <si>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</si>
  <si>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</si>
  <si>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</si>
  <si>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5</t>
    </r>
    <rPh sb="0" eb="2">
      <t>リョクカ</t>
    </rPh>
    <rPh sb="2" eb="4">
      <t>メンセキ</t>
    </rPh>
    <phoneticPr fontId="3"/>
  </si>
  <si>
    <r>
      <t>緑化面積 S</t>
    </r>
    <r>
      <rPr>
        <vertAlign val="subscript"/>
        <sz val="9"/>
        <color theme="1"/>
        <rFont val="ＭＳ 明朝"/>
        <family val="1"/>
        <charset val="128"/>
      </rPr>
      <t>6</t>
    </r>
    <rPh sb="0" eb="2">
      <t>リョクカ</t>
    </rPh>
    <rPh sb="2" eb="4">
      <t>メンセキ</t>
    </rPh>
    <phoneticPr fontId="3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</si>
  <si>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ユウコウ</t>
    </rPh>
    <rPh sb="2" eb="4">
      <t>メンセキ</t>
    </rPh>
    <phoneticPr fontId="3"/>
  </si>
  <si>
    <r>
      <t>有効面積b</t>
    </r>
    <r>
      <rPr>
        <vertAlign val="subscript"/>
        <sz val="9"/>
        <color theme="1"/>
        <rFont val="ＭＳ 明朝"/>
        <family val="1"/>
        <charset val="128"/>
      </rPr>
      <t>2</t>
    </r>
    <r>
      <rPr>
        <sz val="9"/>
        <color theme="1"/>
        <rFont val="ＭＳ 明朝"/>
        <family val="1"/>
        <charset val="128"/>
      </rPr>
      <t>（接道）</t>
    </r>
    <rPh sb="0" eb="2">
      <t>ユウコウ</t>
    </rPh>
    <rPh sb="2" eb="4">
      <t>メンセキ</t>
    </rPh>
    <rPh sb="7" eb="9">
      <t>セツドウ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</si>
  <si>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1</t>
    </r>
    <rPh sb="0" eb="2">
      <t>リョクカ</t>
    </rPh>
    <rPh sb="2" eb="4">
      <t>メンセキ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</si>
  <si>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2</t>
    </r>
    <rPh sb="0" eb="2">
      <t>リョクカ</t>
    </rPh>
    <rPh sb="2" eb="4">
      <t>メンセキ</t>
    </rPh>
    <phoneticPr fontId="3"/>
  </si>
  <si>
    <r>
      <t>緑化面積 B</t>
    </r>
    <r>
      <rPr>
        <vertAlign val="subscript"/>
        <sz val="9"/>
        <color theme="1"/>
        <rFont val="ＭＳ 明朝"/>
        <family val="1"/>
        <charset val="128"/>
      </rPr>
      <t>3</t>
    </r>
    <rPh sb="0" eb="2">
      <t>リョクカ</t>
    </rPh>
    <rPh sb="2" eb="4">
      <t>メンセキ</t>
    </rPh>
    <phoneticPr fontId="3"/>
  </si>
  <si>
    <t>※ 街づくり条例第40条関係　みどりの保全及び創出に関する基準を参照して記入すること
※ 基準に定める工作物の面積は除くこと</t>
    <rPh sb="32" eb="34">
      <t>サンショウ</t>
    </rPh>
    <rPh sb="36" eb="38">
      <t>キニュウ</t>
    </rPh>
    <phoneticPr fontId="3"/>
  </si>
  <si>
    <t>特殊緑化面積合計 S（必要緑化面積の1/2まで）</t>
    <rPh sb="0" eb="2">
      <t>トクシュ</t>
    </rPh>
    <rPh sb="2" eb="4">
      <t>リョクカ</t>
    </rPh>
    <rPh sb="4" eb="6">
      <t>メンセキ</t>
    </rPh>
    <rPh sb="6" eb="8">
      <t>ゴウケイ</t>
    </rPh>
    <rPh sb="11" eb="13">
      <t>ヒツヨウ</t>
    </rPh>
    <rPh sb="13" eb="15">
      <t>リョクカ</t>
    </rPh>
    <rPh sb="15" eb="17">
      <t>メンセキ</t>
    </rPh>
    <phoneticPr fontId="3"/>
  </si>
  <si>
    <t>敷地面積</t>
    <rPh sb="0" eb="2">
      <t>シキチ</t>
    </rPh>
    <rPh sb="2" eb="4">
      <t>メンセキ</t>
    </rPh>
    <phoneticPr fontId="3"/>
  </si>
  <si>
    <r>
      <t xml:space="preserve">緑化を要する面積 R </t>
    </r>
    <r>
      <rPr>
        <sz val="8"/>
        <color theme="1"/>
        <rFont val="ＭＳ 明朝"/>
        <family val="1"/>
        <charset val="128"/>
      </rPr>
      <t>※小数点以下第3位切上げ</t>
    </r>
    <rPh sb="0" eb="2">
      <t>リョクカ</t>
    </rPh>
    <rPh sb="3" eb="4">
      <t>ヨウ</t>
    </rPh>
    <rPh sb="6" eb="8">
      <t>メンセキ</t>
    </rPh>
    <rPh sb="12" eb="15">
      <t>ショウスウテン</t>
    </rPh>
    <rPh sb="15" eb="17">
      <t>イカ</t>
    </rPh>
    <rPh sb="17" eb="18">
      <t>ダイ</t>
    </rPh>
    <rPh sb="19" eb="20">
      <t>イ</t>
    </rPh>
    <rPh sb="20" eb="22">
      <t>キリア</t>
    </rPh>
    <phoneticPr fontId="3"/>
  </si>
  <si>
    <t>㎡≧R</t>
    <phoneticPr fontId="3"/>
  </si>
  <si>
    <t xml:space="preserve"> </t>
    <phoneticPr fontId="3"/>
  </si>
  <si>
    <t>所沢市街づくり条例第40条関係「みどりの保全及び創出に関する基準」添付書類</t>
    <rPh sb="0" eb="3">
      <t>トコロザワシ</t>
    </rPh>
    <rPh sb="3" eb="4">
      <t>マチ</t>
    </rPh>
    <rPh sb="7" eb="9">
      <t>ジョウレイ</t>
    </rPh>
    <rPh sb="9" eb="10">
      <t>ダイ</t>
    </rPh>
    <rPh sb="12" eb="13">
      <t>ジョウ</t>
    </rPh>
    <rPh sb="13" eb="15">
      <t>カンケイ</t>
    </rPh>
    <rPh sb="20" eb="22">
      <t>ホゼン</t>
    </rPh>
    <rPh sb="22" eb="23">
      <t>オヨ</t>
    </rPh>
    <rPh sb="24" eb="26">
      <t>ソウシュツ</t>
    </rPh>
    <rPh sb="27" eb="28">
      <t>カン</t>
    </rPh>
    <rPh sb="30" eb="32">
      <t>キジュン</t>
    </rPh>
    <rPh sb="33" eb="37">
      <t>テンプショルイ</t>
    </rPh>
    <phoneticPr fontId="3"/>
  </si>
  <si>
    <t>チェックリスト</t>
    <phoneticPr fontId="3"/>
  </si>
  <si>
    <t>調べ方　</t>
    <rPh sb="0" eb="1">
      <t>シラ</t>
    </rPh>
    <rPh sb="2" eb="3">
      <t>カタ</t>
    </rPh>
    <phoneticPr fontId="3"/>
  </si>
  <si>
    <r>
      <t>(1) 各制度の</t>
    </r>
    <r>
      <rPr>
        <b/>
        <sz val="14"/>
        <color theme="1"/>
        <rFont val="ＭＳ Ｐゴシック"/>
        <family val="3"/>
        <charset val="128"/>
      </rPr>
      <t>対象区域内</t>
    </r>
    <r>
      <rPr>
        <sz val="14"/>
        <color theme="1"/>
        <rFont val="ＭＳ Ｐゴシック"/>
        <family val="3"/>
        <charset val="128"/>
      </rPr>
      <t>で，</t>
    </r>
    <r>
      <rPr>
        <b/>
        <sz val="14"/>
        <color theme="1"/>
        <rFont val="ＭＳ Ｐゴシック"/>
        <family val="3"/>
        <charset val="128"/>
      </rPr>
      <t>対象行為を行う場合</t>
    </r>
    <r>
      <rPr>
        <sz val="14"/>
        <color theme="1"/>
        <rFont val="ＭＳ Ｐゴシック"/>
        <family val="3"/>
        <charset val="128"/>
      </rPr>
      <t>，届出が必要です。</t>
    </r>
    <rPh sb="4" eb="7">
      <t>カクセイド</t>
    </rPh>
    <rPh sb="8" eb="10">
      <t>タイショウ</t>
    </rPh>
    <rPh sb="10" eb="13">
      <t>クイキナイ</t>
    </rPh>
    <rPh sb="15" eb="17">
      <t>タイショウ</t>
    </rPh>
    <rPh sb="17" eb="19">
      <t>コウイ</t>
    </rPh>
    <rPh sb="20" eb="21">
      <t>オコナ</t>
    </rPh>
    <rPh sb="22" eb="24">
      <t>バアイ</t>
    </rPh>
    <rPh sb="25" eb="27">
      <t>トドケデ</t>
    </rPh>
    <rPh sb="28" eb="30">
      <t>ヒツヨウ</t>
    </rPh>
    <phoneticPr fontId="3"/>
  </si>
  <si>
    <t>（所沢市ホームページ「みどり自然課への主な届出項目」から各制度のページをご覧いただけます。）</t>
    <phoneticPr fontId="3"/>
  </si>
  <si>
    <t>制度</t>
    <rPh sb="0" eb="2">
      <t>セイド</t>
    </rPh>
    <phoneticPr fontId="3"/>
  </si>
  <si>
    <t>届出の必要有無</t>
    <rPh sb="0" eb="2">
      <t>トドケデ</t>
    </rPh>
    <rPh sb="3" eb="5">
      <t>ヒツヨウ</t>
    </rPh>
    <rPh sb="5" eb="7">
      <t>ウム</t>
    </rPh>
    <phoneticPr fontId="3"/>
  </si>
  <si>
    <t>対象区域</t>
    <rPh sb="0" eb="2">
      <t>タイショウ</t>
    </rPh>
    <rPh sb="2" eb="4">
      <t>クイキ</t>
    </rPh>
    <phoneticPr fontId="3"/>
  </si>
  <si>
    <t>対象行為</t>
    <rPh sb="0" eb="4">
      <t>タイショウコウイ</t>
    </rPh>
    <phoneticPr fontId="3"/>
  </si>
  <si>
    <t>埼玉県立狭山自然公園</t>
    <rPh sb="0" eb="3">
      <t>サイタマケン</t>
    </rPh>
    <rPh sb="3" eb="10">
      <t>リツサヤマシゼンコウエン</t>
    </rPh>
    <phoneticPr fontId="3"/>
  </si>
  <si>
    <t>所沢市 地理情報システム</t>
    <rPh sb="0" eb="3">
      <t>トコロザワシ</t>
    </rPh>
    <rPh sb="4" eb="8">
      <t>チリジョウホウ</t>
    </rPh>
    <phoneticPr fontId="3"/>
  </si>
  <si>
    <t>所沢市ホームページ</t>
    <rPh sb="0" eb="3">
      <t>トコロザワシ</t>
    </rPh>
    <phoneticPr fontId="3"/>
  </si>
  <si>
    <t>狭山近郊緑地保全区域</t>
    <rPh sb="0" eb="6">
      <t>サヤマキンコウリョクチ</t>
    </rPh>
    <rPh sb="6" eb="8">
      <t>ホゼン</t>
    </rPh>
    <rPh sb="8" eb="10">
      <t>クイキ</t>
    </rPh>
    <phoneticPr fontId="3"/>
  </si>
  <si>
    <t>地域森林計画</t>
    <rPh sb="0" eb="6">
      <t>チイキシンリンケイカク</t>
    </rPh>
    <phoneticPr fontId="3"/>
  </si>
  <si>
    <t>みどり自然課（現況が森林のとき）</t>
    <rPh sb="3" eb="5">
      <t>シゼン</t>
    </rPh>
    <rPh sb="5" eb="6">
      <t>カ</t>
    </rPh>
    <rPh sb="7" eb="9">
      <t>ゲンキョウ</t>
    </rPh>
    <rPh sb="10" eb="12">
      <t>シンリン</t>
    </rPh>
    <phoneticPr fontId="3"/>
  </si>
  <si>
    <t>ふるさとの緑の景観地</t>
    <rPh sb="5" eb="6">
      <t>ミドリ</t>
    </rPh>
    <rPh sb="7" eb="10">
      <t>ケイカンチ</t>
    </rPh>
    <phoneticPr fontId="3"/>
  </si>
  <si>
    <t>埼玉県ホームページ</t>
    <rPh sb="0" eb="3">
      <t>サイタマケン</t>
    </rPh>
    <phoneticPr fontId="3"/>
  </si>
  <si>
    <r>
      <t xml:space="preserve">(2) </t>
    </r>
    <r>
      <rPr>
        <b/>
        <sz val="14"/>
        <color theme="1"/>
        <rFont val="ＭＳ Ｐゴシック"/>
        <family val="3"/>
        <charset val="128"/>
      </rPr>
      <t>対象樹木の伐採を行う場合</t>
    </r>
    <r>
      <rPr>
        <sz val="14"/>
        <color theme="1"/>
        <rFont val="ＭＳ Ｐゴシック"/>
        <family val="3"/>
        <charset val="128"/>
      </rPr>
      <t>，協議が必要です。</t>
    </r>
    <rPh sb="4" eb="6">
      <t>タイショウ</t>
    </rPh>
    <rPh sb="6" eb="8">
      <t>ジュモク</t>
    </rPh>
    <rPh sb="9" eb="11">
      <t>バッサイ</t>
    </rPh>
    <rPh sb="12" eb="13">
      <t>オコナ</t>
    </rPh>
    <rPh sb="14" eb="15">
      <t>バ</t>
    </rPh>
    <rPh sb="17" eb="19">
      <t>キョウギ</t>
    </rPh>
    <rPh sb="20" eb="22">
      <t>ヒツヨウ</t>
    </rPh>
    <phoneticPr fontId="3"/>
  </si>
  <si>
    <t>協議の必要有無</t>
    <rPh sb="0" eb="2">
      <t>キョウギ</t>
    </rPh>
    <rPh sb="3" eb="5">
      <t>ヒツヨウ</t>
    </rPh>
    <rPh sb="5" eb="7">
      <t>ウム</t>
    </rPh>
    <phoneticPr fontId="3"/>
  </si>
  <si>
    <t>対象樹木</t>
    <rPh sb="0" eb="4">
      <t>タイショウジュモク</t>
    </rPh>
    <phoneticPr fontId="3"/>
  </si>
  <si>
    <t>保存樹木・保存樹林・ふるさとの樹</t>
    <rPh sb="0" eb="4">
      <t>ホゾンジュモク</t>
    </rPh>
    <rPh sb="5" eb="9">
      <t>ホゾンジュリン</t>
    </rPh>
    <rPh sb="15" eb="16">
      <t>キ</t>
    </rPh>
    <phoneticPr fontId="3"/>
  </si>
  <si>
    <t>対象樹木付近に看板を掲示</t>
    <rPh sb="0" eb="4">
      <t>タイショウジュモク</t>
    </rPh>
    <rPh sb="4" eb="6">
      <t>フキン</t>
    </rPh>
    <rPh sb="7" eb="9">
      <t>カンバン</t>
    </rPh>
    <rPh sb="10" eb="12">
      <t>ケイジ</t>
    </rPh>
    <phoneticPr fontId="3"/>
  </si>
  <si>
    <t>※ふるさとの樹は所沢市ホームページからもご確認いただけます。</t>
    <rPh sb="6" eb="7">
      <t>キ</t>
    </rPh>
    <rPh sb="8" eb="11">
      <t>トコロザワシ</t>
    </rPh>
    <rPh sb="21" eb="23">
      <t>カクニン</t>
    </rPh>
    <phoneticPr fontId="3"/>
  </si>
  <si>
    <r>
      <t xml:space="preserve">(3) </t>
    </r>
    <r>
      <rPr>
        <b/>
        <sz val="14"/>
        <color theme="1"/>
        <rFont val="ＭＳ Ｐゴシック"/>
        <family val="3"/>
        <charset val="128"/>
      </rPr>
      <t>各制度に該当する場合</t>
    </r>
    <r>
      <rPr>
        <sz val="14"/>
        <color theme="1"/>
        <rFont val="ＭＳ Ｐゴシック"/>
        <family val="3"/>
        <charset val="128"/>
      </rPr>
      <t>，所沢市街づくり条例第40条関係「みどりの保全及び創出に関する基準」の対象外となり，それぞれの基準による緑化が必要となります。</t>
    </r>
    <rPh sb="4" eb="7">
      <t>カクセイド</t>
    </rPh>
    <rPh sb="8" eb="10">
      <t>ガイトウ</t>
    </rPh>
    <rPh sb="12" eb="14">
      <t>バアイ</t>
    </rPh>
    <rPh sb="15" eb="18">
      <t>トコロザワシ</t>
    </rPh>
    <rPh sb="18" eb="19">
      <t>マチ</t>
    </rPh>
    <rPh sb="22" eb="24">
      <t>ジョウレイ</t>
    </rPh>
    <rPh sb="24" eb="25">
      <t>ダイ</t>
    </rPh>
    <rPh sb="27" eb="28">
      <t>ジョウ</t>
    </rPh>
    <rPh sb="28" eb="30">
      <t>カンケイ</t>
    </rPh>
    <rPh sb="35" eb="37">
      <t>ホゼン</t>
    </rPh>
    <rPh sb="37" eb="38">
      <t>オヨ</t>
    </rPh>
    <rPh sb="39" eb="41">
      <t>ソウシュツ</t>
    </rPh>
    <rPh sb="42" eb="43">
      <t>カン</t>
    </rPh>
    <rPh sb="45" eb="47">
      <t>キジュン</t>
    </rPh>
    <rPh sb="49" eb="51">
      <t>タイショウ</t>
    </rPh>
    <rPh sb="51" eb="52">
      <t>ガイ</t>
    </rPh>
    <rPh sb="61" eb="63">
      <t>キジュン</t>
    </rPh>
    <rPh sb="66" eb="68">
      <t>リョクカ</t>
    </rPh>
    <rPh sb="69" eb="71">
      <t>ヒツヨウ</t>
    </rPh>
    <phoneticPr fontId="3"/>
  </si>
  <si>
    <t>該当の有無</t>
    <rPh sb="0" eb="2">
      <t>ガイトウ</t>
    </rPh>
    <rPh sb="3" eb="5">
      <t>ウム</t>
    </rPh>
    <phoneticPr fontId="3"/>
  </si>
  <si>
    <t>問い合わせ先</t>
    <rPh sb="0" eb="1">
      <t>ト</t>
    </rPh>
    <rPh sb="2" eb="3">
      <t>ア</t>
    </rPh>
    <rPh sb="5" eb="6">
      <t>サキ</t>
    </rPh>
    <phoneticPr fontId="3"/>
  </si>
  <si>
    <t>概要</t>
    <rPh sb="0" eb="2">
      <t>ガイヨウ</t>
    </rPh>
    <phoneticPr fontId="3"/>
  </si>
  <si>
    <t>緑化計画届出制度</t>
    <rPh sb="0" eb="8">
      <t>リョクカケイカクトドケデセイド</t>
    </rPh>
    <phoneticPr fontId="3"/>
  </si>
  <si>
    <t>埼玉県 西部環境管理事務所</t>
    <rPh sb="0" eb="3">
      <t>サイタマケン</t>
    </rPh>
    <rPh sb="4" eb="13">
      <t>セイブカンキョウカンリジムショ</t>
    </rPh>
    <phoneticPr fontId="3"/>
  </si>
  <si>
    <t>3000 m2以上の建築基準法第6条の確認を要するもの</t>
    <rPh sb="7" eb="9">
      <t>イジョウ</t>
    </rPh>
    <rPh sb="10" eb="15">
      <t>ケンチクキジュンホウ</t>
    </rPh>
    <rPh sb="15" eb="16">
      <t>ダイ</t>
    </rPh>
    <rPh sb="17" eb="18">
      <t>ジョウ</t>
    </rPh>
    <rPh sb="19" eb="21">
      <t>カクニン</t>
    </rPh>
    <rPh sb="22" eb="23">
      <t>ヨウ</t>
    </rPh>
    <phoneticPr fontId="3"/>
  </si>
  <si>
    <t>公共公益施設</t>
    <rPh sb="0" eb="6">
      <t>コウキョウコウエキシセツ</t>
    </rPh>
    <phoneticPr fontId="3"/>
  </si>
  <si>
    <t>みどり自然課及び施設の所管課</t>
    <rPh sb="3" eb="6">
      <t>シゼンカ</t>
    </rPh>
    <rPh sb="6" eb="7">
      <t>オヨ</t>
    </rPh>
    <rPh sb="8" eb="10">
      <t>シセツ</t>
    </rPh>
    <rPh sb="11" eb="14">
      <t>ショカンカ</t>
    </rPh>
    <phoneticPr fontId="3"/>
  </si>
  <si>
    <t>所沢市が設置する公共施設のもの</t>
    <rPh sb="0" eb="3">
      <t>トコロザワシ</t>
    </rPh>
    <rPh sb="4" eb="6">
      <t>セッチ</t>
    </rPh>
    <rPh sb="8" eb="10">
      <t>コウキョウ</t>
    </rPh>
    <rPh sb="10" eb="12">
      <t>シセツ</t>
    </rPh>
    <phoneticPr fontId="3"/>
  </si>
  <si>
    <t>椿峰地区地区計画</t>
    <rPh sb="0" eb="4">
      <t>ツバキミネチク</t>
    </rPh>
    <rPh sb="4" eb="8">
      <t>チクケイカク</t>
    </rPh>
    <phoneticPr fontId="3"/>
  </si>
  <si>
    <t>都市計画課</t>
    <rPh sb="0" eb="5">
      <t>トシケイカクカ</t>
    </rPh>
    <phoneticPr fontId="3"/>
  </si>
  <si>
    <t>椿峰地区地区計画計画内であるもの</t>
    <rPh sb="0" eb="8">
      <t>ツバキミネチクチクケイカク</t>
    </rPh>
    <rPh sb="8" eb="10">
      <t>ケイカク</t>
    </rPh>
    <rPh sb="10" eb="11">
      <t>ナイ</t>
    </rPh>
    <phoneticPr fontId="3"/>
  </si>
  <si>
    <t>特定工場</t>
    <rPh sb="0" eb="4">
      <t>トクテイコウジョウ</t>
    </rPh>
    <phoneticPr fontId="3"/>
  </si>
  <si>
    <t>産業振興課</t>
    <rPh sb="0" eb="5">
      <t>サンギョウシンコウカ</t>
    </rPh>
    <phoneticPr fontId="3"/>
  </si>
  <si>
    <t>工場の開発で，特定の基準を満たすもの</t>
    <rPh sb="0" eb="2">
      <t>コウジョウ</t>
    </rPh>
    <rPh sb="3" eb="5">
      <t>カイハツ</t>
    </rPh>
    <rPh sb="7" eb="9">
      <t>トクテイ</t>
    </rPh>
    <rPh sb="10" eb="12">
      <t>キジュン</t>
    </rPh>
    <rPh sb="13" eb="14">
      <t>ミ</t>
    </rPh>
    <phoneticPr fontId="3"/>
  </si>
  <si>
    <t>緑地協定</t>
    <rPh sb="0" eb="2">
      <t>リョクチ</t>
    </rPh>
    <rPh sb="2" eb="4">
      <t>キョウテイ</t>
    </rPh>
    <phoneticPr fontId="3"/>
  </si>
  <si>
    <t>みどり自然課</t>
    <rPh sb="3" eb="6">
      <t>シゼンカ</t>
    </rPh>
    <phoneticPr fontId="3"/>
  </si>
  <si>
    <t>北秋津・上安松土地区画整理事業地13街区・20街区内であるもの</t>
    <rPh sb="25" eb="26">
      <t>ナイ</t>
    </rPh>
    <phoneticPr fontId="3"/>
  </si>
  <si>
    <t>※この書類も添付すること</t>
    <rPh sb="3" eb="5">
      <t>ショルイ</t>
    </rPh>
    <rPh sb="6" eb="8">
      <t>テンプ</t>
    </rPh>
    <phoneticPr fontId="3"/>
  </si>
  <si>
    <t>緑地6</t>
    <rPh sb="0" eb="2">
      <t>リョクチ</t>
    </rPh>
    <phoneticPr fontId="3"/>
  </si>
  <si>
    <t>別紙1, 2の提出も必要です。</t>
    <rPh sb="0" eb="2">
      <t>ベッシ</t>
    </rPh>
    <rPh sb="7" eb="9">
      <t>テイシュツ</t>
    </rPh>
    <rPh sb="10" eb="12">
      <t>ヒツヨウ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</si>
</sst>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_ "/>
    <numFmt numFmtId="177" formatCode="0.00;\-0.00;;@"/>
    <numFmt numFmtId="178" formatCode="#"/>
    <numFmt numFmtId="179" formatCode="0.00_ "/>
    <numFmt numFmtId="180" formatCode="0.00_);[Red]\(0.00\)"/>
  </numFmts>
  <fonts count="38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12"/>
      <color theme="1"/>
      <name val="ＭＳ Ｐ明朝"/>
      <family val="1"/>
      <charset val="128"/>
    </font>
    <font>
      <sz val="12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明朝"/>
      <family val="1"/>
      <charset val="128"/>
    </font>
    <font>
      <b/>
      <sz val="11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b/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vertAlign val="subscript"/>
      <sz val="9"/>
      <color theme="1"/>
      <name val="ＭＳ 明朝"/>
      <family val="1"/>
      <charset val="128"/>
    </font>
    <font>
      <vertAlign val="superscript"/>
      <sz val="10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theme="1"/>
      <name val="ＭＳ Ｐ明朝"/>
      <family val="1"/>
      <charset val="128"/>
    </font>
    <font>
      <vertAlign val="subscript"/>
      <sz val="12"/>
      <color theme="1"/>
      <name val="ＭＳ Ｐ明朝"/>
      <family val="1"/>
      <charset val="128"/>
    </font>
    <font>
      <sz val="12"/>
      <color theme="1"/>
      <name val="ＭＳ Ｐゴシック"/>
      <family val="2"/>
      <charset val="128"/>
      <scheme val="minor"/>
    </font>
    <font>
      <sz val="12"/>
      <color rgb="FF404040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0"/>
      <color theme="1"/>
      <name val="ＭＳ Ｐ明朝"/>
      <family val="1"/>
      <charset val="128"/>
    </font>
    <font>
      <sz val="14"/>
      <color theme="1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3"/>
      <charset val="128"/>
    </font>
    <font>
      <sz val="24"/>
      <color theme="1"/>
      <name val="ＭＳ Ｐゴシック"/>
      <family val="3"/>
      <charset val="128"/>
    </font>
    <font>
      <sz val="22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sz val="16"/>
      <color theme="1"/>
      <name val="ＭＳ Ｐゴシック"/>
      <family val="2"/>
      <scheme val="minor"/>
    </font>
    <font>
      <b/>
      <sz val="16"/>
      <color theme="1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4">
    <xf numFmtId="0" fontId="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1" fillId="0" borderId="0"/>
  </cellStyleXfs>
  <cellXfs count="2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0" fillId="0" borderId="0" xfId="0" applyBorder="1">
      <alignment vertical="center"/>
    </xf>
    <xf numFmtId="0" fontId="2" fillId="0" borderId="0" xfId="0" applyFont="1">
      <alignment vertical="center"/>
    </xf>
    <xf numFmtId="0" fontId="11" fillId="0" borderId="0" xfId="0" applyFont="1">
      <alignment vertical="center"/>
    </xf>
    <xf numFmtId="0" fontId="9" fillId="0" borderId="0" xfId="0" applyFont="1">
      <alignment vertical="center"/>
    </xf>
    <xf numFmtId="0" fontId="9" fillId="0" borderId="0" xfId="0" applyFont="1" applyBorder="1">
      <alignment vertical="center"/>
    </xf>
    <xf numFmtId="0" fontId="11" fillId="0" borderId="0" xfId="0" applyFont="1" applyBorder="1">
      <alignment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1" fillId="0" borderId="14" xfId="0" applyFont="1" applyBorder="1">
      <alignment vertical="center"/>
    </xf>
    <xf numFmtId="0" fontId="11" fillId="0" borderId="2" xfId="0" applyFont="1" applyBorder="1">
      <alignment vertical="center"/>
    </xf>
    <xf numFmtId="0" fontId="9" fillId="0" borderId="6" xfId="0" applyFont="1" applyBorder="1">
      <alignment vertical="center"/>
    </xf>
    <xf numFmtId="0" fontId="11" fillId="2" borderId="5" xfId="0" applyFont="1" applyFill="1" applyBorder="1" applyAlignment="1">
      <alignment horizontal="distributed" vertical="center"/>
    </xf>
    <xf numFmtId="0" fontId="11" fillId="2" borderId="0" xfId="0" applyFont="1" applyFill="1" applyBorder="1">
      <alignment vertical="center"/>
    </xf>
    <xf numFmtId="0" fontId="9" fillId="2" borderId="6" xfId="0" applyFont="1" applyFill="1" applyBorder="1" applyAlignment="1">
      <alignment horizontal="left" vertical="center"/>
    </xf>
    <xf numFmtId="0" fontId="12" fillId="2" borderId="0" xfId="0" applyFont="1" applyFill="1" applyBorder="1">
      <alignment vertical="center"/>
    </xf>
    <xf numFmtId="0" fontId="12" fillId="2" borderId="0" xfId="0" applyFont="1" applyFill="1" applyBorder="1" applyAlignment="1"/>
    <xf numFmtId="0" fontId="9" fillId="2" borderId="6" xfId="0" applyFont="1" applyFill="1" applyBorder="1">
      <alignment vertical="center"/>
    </xf>
    <xf numFmtId="0" fontId="11" fillId="2" borderId="0" xfId="0" applyFont="1" applyFill="1" applyBorder="1" applyAlignment="1"/>
    <xf numFmtId="0" fontId="11" fillId="2" borderId="21" xfId="0" applyFont="1" applyFill="1" applyBorder="1" applyAlignment="1">
      <alignment horizontal="distributed" vertical="center"/>
    </xf>
    <xf numFmtId="0" fontId="11" fillId="2" borderId="18" xfId="0" applyFont="1" applyFill="1" applyBorder="1" applyAlignment="1">
      <alignment horizontal="center" vertical="center"/>
    </xf>
    <xf numFmtId="0" fontId="11" fillId="2" borderId="18" xfId="0" applyFont="1" applyFill="1" applyBorder="1">
      <alignment vertical="center"/>
    </xf>
    <xf numFmtId="0" fontId="9" fillId="2" borderId="22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distributed" vertical="center"/>
    </xf>
    <xf numFmtId="0" fontId="11" fillId="2" borderId="5" xfId="0" applyFont="1" applyFill="1" applyBorder="1">
      <alignment vertical="center"/>
    </xf>
    <xf numFmtId="0" fontId="9" fillId="2" borderId="5" xfId="0" applyFont="1" applyFill="1" applyBorder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>
      <alignment vertical="center"/>
    </xf>
    <xf numFmtId="0" fontId="11" fillId="2" borderId="0" xfId="0" applyFont="1" applyFill="1" applyBorder="1" applyAlignment="1">
      <alignment horizontal="right" vertical="center"/>
    </xf>
    <xf numFmtId="0" fontId="5" fillId="0" borderId="0" xfId="2" applyFont="1" applyAlignment="1">
      <alignment horizontal="left" vertical="center"/>
    </xf>
    <xf numFmtId="0" fontId="14" fillId="2" borderId="0" xfId="0" applyFont="1" applyFill="1" applyBorder="1">
      <alignment vertical="center"/>
    </xf>
    <xf numFmtId="2" fontId="12" fillId="2" borderId="0" xfId="0" applyNumberFormat="1" applyFont="1" applyFill="1" applyBorder="1">
      <alignment vertical="center"/>
    </xf>
    <xf numFmtId="177" fontId="11" fillId="2" borderId="16" xfId="0" applyNumberFormat="1" applyFont="1" applyFill="1" applyBorder="1" applyAlignment="1">
      <alignment horizontal="center" vertical="center"/>
    </xf>
    <xf numFmtId="177" fontId="11" fillId="2" borderId="19" xfId="0" applyNumberFormat="1" applyFont="1" applyFill="1" applyBorder="1" applyAlignment="1">
      <alignment horizontal="center" vertical="center"/>
    </xf>
    <xf numFmtId="0" fontId="9" fillId="2" borderId="23" xfId="0" applyFont="1" applyFill="1" applyBorder="1">
      <alignment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>
      <alignment vertical="center"/>
    </xf>
    <xf numFmtId="0" fontId="11" fillId="2" borderId="7" xfId="0" applyFont="1" applyFill="1" applyBorder="1" applyAlignment="1">
      <alignment horizontal="center" vertical="center"/>
    </xf>
    <xf numFmtId="0" fontId="5" fillId="0" borderId="0" xfId="2" applyFont="1" applyAlignment="1">
      <alignment horizontal="distributed" vertical="center"/>
    </xf>
    <xf numFmtId="0" fontId="19" fillId="0" borderId="0" xfId="2" applyFont="1" applyAlignment="1">
      <alignment horizontal="left" vertical="center"/>
    </xf>
    <xf numFmtId="0" fontId="5" fillId="0" borderId="0" xfId="2" applyFont="1">
      <alignment vertical="center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vertical="center" wrapText="1"/>
    </xf>
    <xf numFmtId="0" fontId="21" fillId="0" borderId="0" xfId="2" applyFont="1">
      <alignment vertical="center"/>
    </xf>
    <xf numFmtId="0" fontId="6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5" fillId="0" borderId="0" xfId="2" applyFont="1" applyBorder="1">
      <alignment vertical="center"/>
    </xf>
    <xf numFmtId="0" fontId="5" fillId="0" borderId="0" xfId="2" applyFont="1" applyBorder="1" applyAlignment="1">
      <alignment vertical="center"/>
    </xf>
    <xf numFmtId="0" fontId="23" fillId="0" borderId="0" xfId="2" applyFo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Border="1" applyAlignment="1">
      <alignment horizontal="distributed" vertical="center"/>
    </xf>
    <xf numFmtId="0" fontId="5" fillId="0" borderId="0" xfId="2" applyFont="1" applyBorder="1" applyAlignment="1">
      <alignment horizontal="distributed" vertical="center" wrapText="1"/>
    </xf>
    <xf numFmtId="178" fontId="5" fillId="0" borderId="16" xfId="2" applyNumberFormat="1" applyFont="1" applyBorder="1" applyAlignment="1">
      <alignment horizontal="distributed" vertical="center"/>
    </xf>
    <xf numFmtId="178" fontId="5" fillId="0" borderId="16" xfId="2" applyNumberFormat="1" applyFont="1" applyBorder="1" applyAlignment="1">
      <alignment vertical="center"/>
    </xf>
    <xf numFmtId="0" fontId="5" fillId="0" borderId="16" xfId="2" applyFont="1" applyBorder="1" applyAlignment="1">
      <alignment horizontal="distributed" vertical="center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21" fillId="0" borderId="0" xfId="2" applyFont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5" fillId="0" borderId="16" xfId="2" applyFont="1" applyBorder="1" applyAlignment="1">
      <alignment horizontal="left" vertical="center"/>
    </xf>
    <xf numFmtId="0" fontId="21" fillId="0" borderId="0" xfId="2" applyFont="1" applyAlignment="1">
      <alignment horizontal="center" vertical="center"/>
    </xf>
    <xf numFmtId="0" fontId="5" fillId="0" borderId="26" xfId="2" applyFont="1" applyBorder="1" applyAlignment="1">
      <alignment horizontal="distributed" vertical="center" wrapText="1"/>
    </xf>
    <xf numFmtId="0" fontId="5" fillId="0" borderId="26" xfId="2" applyFont="1" applyBorder="1" applyAlignment="1">
      <alignment horizontal="left" vertical="center"/>
    </xf>
    <xf numFmtId="0" fontId="21" fillId="0" borderId="26" xfId="2" applyFont="1" applyBorder="1" applyAlignment="1">
      <alignment horizontal="left" vertical="center"/>
    </xf>
    <xf numFmtId="0" fontId="26" fillId="0" borderId="0" xfId="0" applyFont="1">
      <alignment vertical="center"/>
    </xf>
    <xf numFmtId="0" fontId="7" fillId="0" borderId="0" xfId="0" applyFont="1" applyAlignment="1">
      <alignment horizontal="left" vertical="center"/>
    </xf>
    <xf numFmtId="0" fontId="9" fillId="2" borderId="27" xfId="0" applyFont="1" applyFill="1" applyBorder="1">
      <alignment vertical="center"/>
    </xf>
    <xf numFmtId="0" fontId="9" fillId="2" borderId="28" xfId="0" applyFont="1" applyFill="1" applyBorder="1" applyAlignment="1">
      <alignment horizontal="center" vertical="center"/>
    </xf>
    <xf numFmtId="0" fontId="9" fillId="2" borderId="28" xfId="0" applyFont="1" applyFill="1" applyBorder="1">
      <alignment vertical="center"/>
    </xf>
    <xf numFmtId="0" fontId="11" fillId="2" borderId="28" xfId="0" applyFont="1" applyFill="1" applyBorder="1">
      <alignment vertical="center"/>
    </xf>
    <xf numFmtId="0" fontId="11" fillId="2" borderId="28" xfId="0" applyFont="1" applyFill="1" applyBorder="1" applyAlignment="1">
      <alignment horizontal="center" vertical="center"/>
    </xf>
    <xf numFmtId="177" fontId="9" fillId="2" borderId="29" xfId="0" applyNumberFormat="1" applyFont="1" applyFill="1" applyBorder="1" applyAlignment="1">
      <alignment horizontal="center" vertical="center"/>
    </xf>
    <xf numFmtId="0" fontId="9" fillId="2" borderId="30" xfId="0" applyFont="1" applyFill="1" applyBorder="1">
      <alignment vertical="center"/>
    </xf>
    <xf numFmtId="0" fontId="12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4" fillId="2" borderId="5" xfId="0" applyFont="1" applyFill="1" applyBorder="1" applyAlignment="1">
      <alignment vertical="center" wrapText="1"/>
    </xf>
    <xf numFmtId="0" fontId="14" fillId="2" borderId="5" xfId="0" applyFont="1" applyFill="1" applyBorder="1" applyAlignment="1">
      <alignment horizontal="distributed" vertical="center"/>
    </xf>
    <xf numFmtId="0" fontId="12" fillId="2" borderId="0" xfId="0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Border="1">
      <alignment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>
      <alignment vertical="center"/>
    </xf>
    <xf numFmtId="0" fontId="11" fillId="0" borderId="0" xfId="0" applyFont="1" applyAlignment="1">
      <alignment vertical="center" wrapText="1"/>
    </xf>
    <xf numFmtId="0" fontId="11" fillId="0" borderId="1" xfId="0" applyFont="1" applyBorder="1" applyAlignment="1">
      <alignment vertical="center"/>
    </xf>
    <xf numFmtId="0" fontId="11" fillId="0" borderId="0" xfId="0" applyFont="1" applyAlignment="1">
      <alignment horizontal="right" vertical="center"/>
    </xf>
    <xf numFmtId="0" fontId="28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4" xfId="0" applyFont="1" applyBorder="1">
      <alignment vertical="center"/>
    </xf>
    <xf numFmtId="0" fontId="11" fillId="0" borderId="0" xfId="0" applyFont="1" applyBorder="1" applyAlignment="1">
      <alignment vertical="center"/>
    </xf>
    <xf numFmtId="0" fontId="11" fillId="0" borderId="6" xfId="0" applyFont="1" applyBorder="1">
      <alignment vertical="center"/>
    </xf>
    <xf numFmtId="0" fontId="11" fillId="0" borderId="5" xfId="0" applyFont="1" applyBorder="1">
      <alignment vertical="center"/>
    </xf>
    <xf numFmtId="0" fontId="11" fillId="0" borderId="7" xfId="0" applyFont="1" applyBorder="1" applyAlignment="1">
      <alignment horizontal="left" vertical="center"/>
    </xf>
    <xf numFmtId="180" fontId="11" fillId="2" borderId="16" xfId="0" applyNumberFormat="1" applyFont="1" applyFill="1" applyBorder="1" applyAlignment="1">
      <alignment horizontal="center" vertical="center"/>
    </xf>
    <xf numFmtId="0" fontId="9" fillId="2" borderId="13" xfId="0" applyFont="1" applyFill="1" applyBorder="1" applyAlignment="1">
      <alignment horizontal="left" vertical="center"/>
    </xf>
    <xf numFmtId="177" fontId="9" fillId="2" borderId="0" xfId="0" applyNumberFormat="1" applyFont="1" applyFill="1" applyBorder="1" applyAlignment="1">
      <alignment horizontal="center" vertical="center"/>
    </xf>
    <xf numFmtId="0" fontId="0" fillId="0" borderId="31" xfId="0" applyBorder="1">
      <alignment vertical="center"/>
    </xf>
    <xf numFmtId="0" fontId="14" fillId="2" borderId="5" xfId="0" applyFont="1" applyFill="1" applyBorder="1" applyAlignment="1">
      <alignment vertical="top"/>
    </xf>
    <xf numFmtId="0" fontId="11" fillId="2" borderId="0" xfId="0" applyFont="1" applyFill="1" applyBorder="1" applyAlignment="1">
      <alignment vertical="center"/>
    </xf>
    <xf numFmtId="0" fontId="32" fillId="0" borderId="0" xfId="3" applyFont="1"/>
    <xf numFmtId="0" fontId="31" fillId="0" borderId="0" xfId="3"/>
    <xf numFmtId="0" fontId="25" fillId="0" borderId="0" xfId="3" applyFont="1"/>
    <xf numFmtId="0" fontId="34" fillId="0" borderId="0" xfId="3" applyFont="1"/>
    <xf numFmtId="0" fontId="35" fillId="0" borderId="15" xfId="3" applyFont="1" applyBorder="1"/>
    <xf numFmtId="0" fontId="35" fillId="0" borderId="0" xfId="3" applyFont="1"/>
    <xf numFmtId="0" fontId="35" fillId="0" borderId="16" xfId="3" applyFont="1" applyBorder="1" applyAlignment="1">
      <alignment horizontal="center"/>
    </xf>
    <xf numFmtId="0" fontId="36" fillId="0" borderId="0" xfId="3" applyFont="1"/>
    <xf numFmtId="0" fontId="25" fillId="0" borderId="15" xfId="3" applyFont="1" applyBorder="1"/>
    <xf numFmtId="0" fontId="35" fillId="0" borderId="16" xfId="3" applyFont="1" applyBorder="1" applyAlignment="1">
      <alignment horizontal="center" vertical="center"/>
    </xf>
    <xf numFmtId="0" fontId="25" fillId="0" borderId="16" xfId="3" applyFont="1" applyBorder="1" applyAlignment="1">
      <alignment horizontal="center" vertical="center"/>
    </xf>
    <xf numFmtId="0" fontId="25" fillId="0" borderId="0" xfId="3" applyFont="1" applyAlignment="1">
      <alignment vertical="center"/>
    </xf>
    <xf numFmtId="179" fontId="5" fillId="0" borderId="16" xfId="2" applyNumberFormat="1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5" fillId="0" borderId="0" xfId="2" applyFont="1" applyAlignment="1">
      <alignment horizontal="center" vertical="center"/>
    </xf>
    <xf numFmtId="0" fontId="25" fillId="0" borderId="16" xfId="3" applyFont="1" applyBorder="1" applyAlignment="1">
      <alignment horizontal="center" vertical="center"/>
    </xf>
    <xf numFmtId="179" fontId="5" fillId="0" borderId="16" xfId="2" applyNumberFormat="1" applyFont="1" applyBorder="1" applyAlignment="1">
      <alignment horizontal="distributed" vertical="center"/>
    </xf>
    <xf numFmtId="0" fontId="32" fillId="0" borderId="0" xfId="3" applyFont="1" applyAlignment="1">
      <alignment vertical="center"/>
    </xf>
    <xf numFmtId="0" fontId="35" fillId="0" borderId="41" xfId="3" applyFont="1" applyBorder="1" applyAlignment="1">
      <alignment horizontal="center" vertical="center"/>
    </xf>
    <xf numFmtId="0" fontId="32" fillId="0" borderId="0" xfId="3" applyFont="1" applyAlignment="1">
      <alignment horizontal="center" vertical="center"/>
    </xf>
    <xf numFmtId="0" fontId="25" fillId="0" borderId="0" xfId="3" applyFont="1" applyAlignment="1">
      <alignment horizontal="center" vertical="center"/>
    </xf>
    <xf numFmtId="0" fontId="35" fillId="0" borderId="15" xfId="3" applyFont="1" applyBorder="1" applyAlignment="1">
      <alignment horizontal="center" vertical="center"/>
    </xf>
    <xf numFmtId="0" fontId="25" fillId="0" borderId="3" xfId="3" applyFont="1" applyBorder="1" applyAlignment="1">
      <alignment horizontal="center" vertical="center"/>
    </xf>
    <xf numFmtId="0" fontId="37" fillId="0" borderId="0" xfId="0" applyFont="1">
      <alignment vertical="center"/>
    </xf>
    <xf numFmtId="0" fontId="35" fillId="0" borderId="0" xfId="3" applyFont="1" applyAlignment="1">
      <alignment vertical="center"/>
    </xf>
    <xf numFmtId="0" fontId="11" fillId="0" borderId="8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5" fillId="2" borderId="7" xfId="0" applyFont="1" applyFill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180" fontId="11" fillId="2" borderId="8" xfId="0" applyNumberFormat="1" applyFont="1" applyFill="1" applyBorder="1" applyAlignment="1">
      <alignment horizontal="center" vertical="center"/>
    </xf>
    <xf numFmtId="180" fontId="11" fillId="2" borderId="10" xfId="0" applyNumberFormat="1" applyFont="1" applyFill="1" applyBorder="1" applyAlignment="1">
      <alignment horizontal="center" vertical="center"/>
    </xf>
    <xf numFmtId="0" fontId="14" fillId="0" borderId="7" xfId="0" applyFont="1" applyBorder="1" applyAlignment="1">
      <alignment horizontal="left" vertical="center" wrapText="1"/>
    </xf>
    <xf numFmtId="0" fontId="14" fillId="0" borderId="13" xfId="0" applyFont="1" applyBorder="1" applyAlignment="1">
      <alignment horizontal="left" vertical="center" wrapText="1"/>
    </xf>
    <xf numFmtId="0" fontId="11" fillId="2" borderId="0" xfId="0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0" fontId="14" fillId="2" borderId="0" xfId="0" applyFont="1" applyFill="1" applyBorder="1" applyAlignment="1">
      <alignment horizontal="center" wrapText="1"/>
    </xf>
    <xf numFmtId="0" fontId="12" fillId="2" borderId="24" xfId="0" applyFont="1" applyFill="1" applyBorder="1" applyAlignment="1">
      <alignment horizontal="center" vertical="center"/>
    </xf>
    <xf numFmtId="176" fontId="11" fillId="2" borderId="0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0" fillId="0" borderId="17" xfId="0" applyFont="1" applyBorder="1" applyAlignment="1">
      <alignment horizontal="center" vertical="center" textRotation="255"/>
    </xf>
    <xf numFmtId="0" fontId="10" fillId="0" borderId="12" xfId="0" applyFont="1" applyBorder="1" applyAlignment="1">
      <alignment horizontal="center" vertical="center" textRotation="255"/>
    </xf>
    <xf numFmtId="0" fontId="10" fillId="0" borderId="20" xfId="0" applyFont="1" applyBorder="1" applyAlignment="1">
      <alignment horizontal="center" vertical="center" textRotation="255"/>
    </xf>
    <xf numFmtId="0" fontId="13" fillId="0" borderId="16" xfId="0" applyFont="1" applyBorder="1" applyAlignment="1">
      <alignment horizontal="center" vertical="center" textRotation="255"/>
    </xf>
    <xf numFmtId="0" fontId="11" fillId="0" borderId="0" xfId="0" applyFont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4" fillId="0" borderId="9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/>
    </xf>
    <xf numFmtId="0" fontId="11" fillId="0" borderId="15" xfId="0" applyFont="1" applyBorder="1" applyAlignment="1">
      <alignment horizontal="distributed" vertical="center"/>
    </xf>
    <xf numFmtId="0" fontId="11" fillId="0" borderId="3" xfId="0" applyFont="1" applyBorder="1" applyAlignment="1">
      <alignment horizontal="distributed" vertical="center"/>
    </xf>
    <xf numFmtId="10" fontId="11" fillId="0" borderId="33" xfId="1" applyNumberFormat="1" applyFont="1" applyBorder="1" applyAlignment="1">
      <alignment horizontal="center" vertical="center"/>
    </xf>
    <xf numFmtId="10" fontId="11" fillId="0" borderId="34" xfId="1" applyNumberFormat="1" applyFont="1" applyBorder="1" applyAlignment="1">
      <alignment horizontal="center" vertical="center"/>
    </xf>
    <xf numFmtId="10" fontId="11" fillId="0" borderId="35" xfId="1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11" fillId="0" borderId="11" xfId="0" applyFont="1" applyBorder="1" applyAlignment="1">
      <alignment horizontal="left" vertical="center"/>
    </xf>
    <xf numFmtId="179" fontId="11" fillId="2" borderId="8" xfId="0" applyNumberFormat="1" applyFont="1" applyFill="1" applyBorder="1" applyAlignment="1">
      <alignment horizontal="center" vertical="center"/>
    </xf>
    <xf numFmtId="179" fontId="11" fillId="2" borderId="10" xfId="0" applyNumberFormat="1" applyFont="1" applyFill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12" fillId="2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left" vertical="center"/>
    </xf>
    <xf numFmtId="0" fontId="12" fillId="2" borderId="9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1" fillId="0" borderId="33" xfId="0" applyFont="1" applyBorder="1" applyAlignment="1">
      <alignment horizontal="left" vertical="center"/>
    </xf>
    <xf numFmtId="0" fontId="11" fillId="0" borderId="34" xfId="0" applyFont="1" applyBorder="1" applyAlignment="1">
      <alignment horizontal="left" vertical="center"/>
    </xf>
    <xf numFmtId="0" fontId="11" fillId="0" borderId="35" xfId="0" applyFont="1" applyBorder="1" applyAlignment="1">
      <alignment horizontal="left" vertical="center"/>
    </xf>
    <xf numFmtId="0" fontId="11" fillId="0" borderId="33" xfId="0" applyFont="1" applyBorder="1" applyAlignment="1">
      <alignment horizontal="center" vertical="center"/>
    </xf>
    <xf numFmtId="0" fontId="11" fillId="0" borderId="34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vertical="center"/>
    </xf>
    <xf numFmtId="0" fontId="15" fillId="0" borderId="17" xfId="0" applyFont="1" applyBorder="1" applyAlignment="1">
      <alignment horizontal="center" vertical="center" textRotation="255"/>
    </xf>
    <xf numFmtId="0" fontId="15" fillId="0" borderId="12" xfId="0" applyFont="1" applyBorder="1" applyAlignment="1">
      <alignment horizontal="center" vertical="center" textRotation="255"/>
    </xf>
    <xf numFmtId="0" fontId="15" fillId="0" borderId="20" xfId="0" applyFont="1" applyBorder="1" applyAlignment="1">
      <alignment horizontal="center" vertical="center" textRotation="255"/>
    </xf>
    <xf numFmtId="0" fontId="5" fillId="0" borderId="0" xfId="2" applyFont="1" applyBorder="1" applyAlignment="1">
      <alignment horizontal="distributed" vertical="center"/>
    </xf>
    <xf numFmtId="0" fontId="5" fillId="0" borderId="8" xfId="2" applyFont="1" applyBorder="1" applyAlignment="1">
      <alignment horizontal="center" vertical="center"/>
    </xf>
    <xf numFmtId="0" fontId="5" fillId="0" borderId="9" xfId="2" applyFont="1" applyBorder="1" applyAlignment="1">
      <alignment horizontal="center" vertical="center"/>
    </xf>
    <xf numFmtId="0" fontId="5" fillId="0" borderId="10" xfId="2" applyFont="1" applyBorder="1" applyAlignment="1">
      <alignment horizontal="center" vertical="center"/>
    </xf>
    <xf numFmtId="0" fontId="5" fillId="0" borderId="0" xfId="2" applyFont="1" applyAlignment="1">
      <alignment horizontal="distributed" vertical="center"/>
    </xf>
    <xf numFmtId="0" fontId="22" fillId="0" borderId="8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5" fillId="0" borderId="39" xfId="2" applyFont="1" applyBorder="1" applyAlignment="1">
      <alignment horizontal="left" vertical="center"/>
    </xf>
    <xf numFmtId="0" fontId="5" fillId="0" borderId="24" xfId="2" applyFont="1" applyBorder="1" applyAlignment="1">
      <alignment horizontal="left" vertical="center"/>
    </xf>
    <xf numFmtId="0" fontId="5" fillId="0" borderId="25" xfId="2" applyFont="1" applyBorder="1" applyAlignment="1">
      <alignment horizontal="left" vertical="center"/>
    </xf>
    <xf numFmtId="0" fontId="23" fillId="0" borderId="8" xfId="2" applyFont="1" applyBorder="1" applyAlignment="1">
      <alignment horizontal="center" vertical="center"/>
    </xf>
    <xf numFmtId="0" fontId="23" fillId="0" borderId="9" xfId="2" applyFont="1" applyBorder="1" applyAlignment="1">
      <alignment horizontal="center" vertical="center"/>
    </xf>
    <xf numFmtId="0" fontId="23" fillId="0" borderId="10" xfId="2" applyFont="1" applyBorder="1" applyAlignment="1">
      <alignment horizontal="center" vertical="center"/>
    </xf>
    <xf numFmtId="0" fontId="5" fillId="0" borderId="20" xfId="2" applyFont="1" applyBorder="1" applyAlignment="1">
      <alignment horizontal="left" vertical="center"/>
    </xf>
    <xf numFmtId="0" fontId="5" fillId="0" borderId="0" xfId="2" applyFont="1" applyAlignment="1">
      <alignment horizontal="center" vertical="center"/>
    </xf>
    <xf numFmtId="0" fontId="25" fillId="0" borderId="0" xfId="2" applyFont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5" fillId="0" borderId="36" xfId="2" applyFont="1" applyBorder="1" applyAlignment="1">
      <alignment horizontal="left" vertical="center"/>
    </xf>
    <xf numFmtId="0" fontId="5" fillId="0" borderId="37" xfId="2" applyFont="1" applyBorder="1" applyAlignment="1">
      <alignment horizontal="left" vertical="center"/>
    </xf>
    <xf numFmtId="0" fontId="5" fillId="0" borderId="38" xfId="2" applyFont="1" applyBorder="1" applyAlignment="1">
      <alignment horizontal="left" vertical="center"/>
    </xf>
    <xf numFmtId="0" fontId="5" fillId="0" borderId="1" xfId="2" applyFont="1" applyBorder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5" fillId="0" borderId="11" xfId="2" applyFont="1" applyBorder="1" applyAlignment="1">
      <alignment horizontal="left" vertical="center"/>
    </xf>
    <xf numFmtId="0" fontId="5" fillId="0" borderId="24" xfId="2" applyFont="1" applyBorder="1" applyAlignment="1">
      <alignment horizontal="center" vertical="center"/>
    </xf>
    <xf numFmtId="0" fontId="5" fillId="0" borderId="25" xfId="2" applyFont="1" applyBorder="1" applyAlignment="1">
      <alignment horizontal="center" vertical="center"/>
    </xf>
    <xf numFmtId="0" fontId="5" fillId="0" borderId="16" xfId="2" applyFont="1" applyBorder="1" applyAlignment="1">
      <alignment horizontal="center" vertical="center"/>
    </xf>
    <xf numFmtId="0" fontId="5" fillId="0" borderId="11" xfId="2" applyFont="1" applyBorder="1" applyAlignment="1">
      <alignment horizontal="distributed" vertical="center"/>
    </xf>
    <xf numFmtId="0" fontId="25" fillId="0" borderId="16" xfId="3" applyFont="1" applyBorder="1" applyAlignment="1">
      <alignment horizontal="center" vertical="center"/>
    </xf>
    <xf numFmtId="0" fontId="25" fillId="0" borderId="0" xfId="3" applyFont="1" applyAlignment="1">
      <alignment horizontal="center"/>
    </xf>
    <xf numFmtId="0" fontId="33" fillId="0" borderId="0" xfId="3" applyFont="1" applyAlignment="1">
      <alignment horizontal="center"/>
    </xf>
    <xf numFmtId="0" fontId="25" fillId="0" borderId="0" xfId="3" applyFont="1" applyAlignment="1">
      <alignment horizontal="left" vertical="center" wrapText="1"/>
    </xf>
    <xf numFmtId="0" fontId="25" fillId="0" borderId="16" xfId="3" applyFont="1" applyBorder="1" applyAlignment="1">
      <alignment horizontal="left" vertical="center"/>
    </xf>
    <xf numFmtId="0" fontId="35" fillId="0" borderId="16" xfId="3" applyFont="1" applyBorder="1" applyAlignment="1">
      <alignment horizontal="center" vertical="center"/>
    </xf>
  </cellXfs>
  <cellStyles count="4">
    <cellStyle name="パーセント" xfId="1" builtinId="5"/>
    <cellStyle name="標準" xfId="0" builtinId="0"/>
    <cellStyle name="標準 2" xfId="2" xr:uid="{CDFB1BE1-9361-4E2E-A19D-55FA0AB73343}"/>
    <cellStyle name="標準 3" xfId="3" xr:uid="{016CDCEC-B4BF-4E20-9315-03FBEF4556BD}"/>
  </cellStyles>
  <dxfs count="0"/>
  <tableStyles count="0" defaultTableStyle="TableStyleMedium9" defaultPivotStyle="PivotStyleLight16"/>
  <colors>
    <mruColors>
      <color rgb="FFFFFF99"/>
      <color rgb="FFFFFFCC"/>
      <color rgb="FFF9F9F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F049B-7F75-4CFB-B304-C2B229273ADF}">
  <sheetPr codeName="Sheet1">
    <tabColor rgb="FFFFFF00"/>
  </sheetPr>
  <dimension ref="A1:U54"/>
  <sheetViews>
    <sheetView showZeros="0" tabSelected="1" view="pageBreakPreview" zoomScaleNormal="100" zoomScaleSheetLayoutView="100" workbookViewId="0">
      <selection activeCell="T50" sqref="T50"/>
    </sheetView>
  </sheetViews>
  <sheetFormatPr defaultRowHeight="13.2"/>
  <cols>
    <col min="1" max="1" width="3.33203125" customWidth="1"/>
    <col min="2" max="2" width="0.77734375" customWidth="1"/>
    <col min="3" max="3" width="10.77734375" customWidth="1"/>
    <col min="4" max="4" width="3.77734375" style="1" customWidth="1"/>
    <col min="5" max="5" width="2.33203125" style="1" customWidth="1"/>
    <col min="6" max="6" width="8.33203125" customWidth="1"/>
    <col min="7" max="7" width="3.77734375" customWidth="1"/>
    <col min="8" max="8" width="10.77734375" customWidth="1"/>
    <col min="9" max="9" width="4.77734375" customWidth="1"/>
    <col min="10" max="10" width="3.77734375" customWidth="1"/>
    <col min="11" max="12" width="5.77734375" customWidth="1"/>
    <col min="13" max="13" width="3.77734375" customWidth="1"/>
    <col min="14" max="14" width="4.77734375" customWidth="1"/>
    <col min="15" max="15" width="3.33203125" customWidth="1"/>
    <col min="16" max="16" width="10.77734375" customWidth="1"/>
    <col min="17" max="17" width="5.77734375" customWidth="1"/>
    <col min="18" max="18" width="3.33203125" customWidth="1"/>
    <col min="19" max="19" width="3.5546875" bestFit="1" customWidth="1"/>
  </cols>
  <sheetData>
    <row r="1" spans="1:20" ht="18.600000000000001" customHeight="1">
      <c r="A1" s="5" t="s">
        <v>99</v>
      </c>
      <c r="B1" s="5"/>
      <c r="C1" s="5"/>
      <c r="D1" s="85"/>
      <c r="E1" s="8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20" ht="21" customHeight="1">
      <c r="A2" s="170" t="s">
        <v>100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T2" s="128" t="s">
        <v>170</v>
      </c>
    </row>
    <row r="3" spans="1:20" ht="21" customHeight="1">
      <c r="A3" s="92"/>
      <c r="B3" s="92"/>
      <c r="C3" s="146" t="s">
        <v>102</v>
      </c>
      <c r="D3" s="146"/>
      <c r="E3" s="146"/>
      <c r="F3" s="92"/>
      <c r="G3" s="92"/>
      <c r="H3" s="92"/>
      <c r="I3" s="92"/>
      <c r="J3" s="92"/>
      <c r="K3" s="92"/>
      <c r="L3" s="92"/>
      <c r="M3" s="92"/>
      <c r="N3" s="92"/>
      <c r="O3" s="92"/>
      <c r="P3" s="92"/>
      <c r="Q3" s="92"/>
      <c r="R3" s="92"/>
    </row>
    <row r="4" spans="1:20">
      <c r="A4" s="5"/>
      <c r="B4" s="5"/>
      <c r="C4" s="5"/>
      <c r="D4" s="85"/>
      <c r="E4" s="85"/>
      <c r="F4" s="5"/>
      <c r="G4" s="5"/>
      <c r="H4" s="5"/>
      <c r="I4" s="5"/>
      <c r="J4" s="5"/>
      <c r="K4" s="5"/>
      <c r="L4" s="5"/>
      <c r="M4" s="5"/>
      <c r="N4" s="5"/>
      <c r="O4" s="5"/>
      <c r="P4" s="91" t="s">
        <v>101</v>
      </c>
      <c r="Q4" s="5"/>
    </row>
    <row r="5" spans="1:20">
      <c r="A5" s="5"/>
      <c r="B5" s="5"/>
      <c r="C5" s="5"/>
      <c r="D5" s="85"/>
      <c r="E5" s="85"/>
      <c r="F5" s="5"/>
      <c r="G5" s="5"/>
      <c r="H5" s="5"/>
      <c r="I5" s="151" t="s">
        <v>0</v>
      </c>
      <c r="J5" s="151"/>
      <c r="K5" s="5" t="s">
        <v>1</v>
      </c>
      <c r="L5" s="151"/>
      <c r="M5" s="151"/>
      <c r="N5" s="151"/>
      <c r="O5" s="151"/>
      <c r="P5" s="151"/>
      <c r="Q5" s="151"/>
    </row>
    <row r="6" spans="1:20" ht="13.2" customHeight="1">
      <c r="A6" s="5"/>
      <c r="B6" s="5"/>
      <c r="C6" s="5"/>
      <c r="D6" s="85"/>
      <c r="E6" s="85"/>
      <c r="F6" s="5"/>
      <c r="G6" s="5"/>
      <c r="H6" s="5"/>
      <c r="I6" s="5"/>
      <c r="J6" s="5"/>
      <c r="K6" s="5" t="s">
        <v>2</v>
      </c>
      <c r="L6" s="151"/>
      <c r="M6" s="151"/>
      <c r="N6" s="151"/>
      <c r="O6" s="151"/>
      <c r="P6" s="151"/>
      <c r="Q6" s="151"/>
    </row>
    <row r="7" spans="1:20" ht="13.2" customHeight="1">
      <c r="A7" s="5"/>
      <c r="B7" s="5"/>
      <c r="C7" s="5"/>
      <c r="D7" s="85"/>
      <c r="E7" s="85"/>
      <c r="F7" s="5"/>
      <c r="G7" s="5"/>
      <c r="H7" s="5"/>
      <c r="I7" s="5"/>
      <c r="J7" s="5"/>
      <c r="L7" s="177"/>
      <c r="M7" s="177"/>
      <c r="N7" s="177"/>
      <c r="O7" s="177"/>
      <c r="P7" s="177"/>
      <c r="Q7" s="177"/>
    </row>
    <row r="8" spans="1:20">
      <c r="A8" s="5"/>
      <c r="B8" s="5"/>
      <c r="C8" s="5"/>
      <c r="D8" s="85"/>
      <c r="E8" s="85"/>
      <c r="F8" s="5"/>
      <c r="G8" s="5"/>
      <c r="H8" s="5"/>
      <c r="I8" s="5"/>
      <c r="J8" s="5"/>
      <c r="K8" s="5"/>
      <c r="L8" s="5"/>
      <c r="M8" s="89"/>
      <c r="N8" s="89"/>
      <c r="O8" s="89"/>
      <c r="P8" s="89"/>
      <c r="Q8" s="89"/>
    </row>
    <row r="9" spans="1:20">
      <c r="A9" s="5"/>
      <c r="B9" s="5"/>
      <c r="C9" s="5"/>
      <c r="D9" s="85"/>
      <c r="E9" s="85"/>
      <c r="F9" s="5"/>
      <c r="G9" s="5"/>
      <c r="H9" s="5"/>
      <c r="I9" s="151" t="s">
        <v>3</v>
      </c>
      <c r="J9" s="151"/>
      <c r="K9" s="5" t="s">
        <v>1</v>
      </c>
      <c r="L9" s="151"/>
      <c r="M9" s="151"/>
      <c r="N9" s="151"/>
      <c r="O9" s="151"/>
      <c r="P9" s="151"/>
      <c r="Q9" s="151"/>
    </row>
    <row r="10" spans="1:20" ht="13.2" customHeight="1">
      <c r="A10" s="5"/>
      <c r="B10" s="5"/>
      <c r="C10" s="5"/>
      <c r="D10" s="85"/>
      <c r="E10" s="85"/>
      <c r="F10" s="5"/>
      <c r="G10" s="5"/>
      <c r="H10" s="5"/>
      <c r="I10" s="5"/>
      <c r="J10" s="5"/>
      <c r="K10" s="5" t="s">
        <v>2</v>
      </c>
      <c r="L10" s="151"/>
      <c r="M10" s="151"/>
      <c r="N10" s="151"/>
      <c r="O10" s="151"/>
      <c r="P10" s="151"/>
      <c r="Q10" s="151"/>
    </row>
    <row r="11" spans="1:20" ht="13.2" customHeight="1">
      <c r="A11" s="5"/>
      <c r="B11" s="5"/>
      <c r="C11" s="5"/>
      <c r="D11" s="85"/>
      <c r="E11" s="85"/>
      <c r="F11" s="5"/>
      <c r="G11" s="5"/>
      <c r="H11" s="5"/>
      <c r="I11" s="5"/>
      <c r="J11" s="5"/>
      <c r="L11" s="151"/>
      <c r="M11" s="151"/>
      <c r="N11" s="151"/>
      <c r="O11" s="151"/>
      <c r="P11" s="151"/>
      <c r="Q11" s="151"/>
    </row>
    <row r="12" spans="1:20">
      <c r="A12" s="5"/>
      <c r="B12" s="5"/>
      <c r="C12" s="5"/>
      <c r="D12" s="85"/>
      <c r="E12" s="85"/>
      <c r="F12" s="5"/>
      <c r="G12" s="5"/>
      <c r="H12" s="5"/>
      <c r="I12" s="5"/>
      <c r="J12" s="5"/>
      <c r="K12" s="5" t="s">
        <v>4</v>
      </c>
      <c r="L12" s="151"/>
      <c r="M12" s="151"/>
      <c r="N12" s="151" t="s">
        <v>5</v>
      </c>
      <c r="O12" s="151"/>
      <c r="P12" s="151"/>
      <c r="Q12" s="151"/>
    </row>
    <row r="13" spans="1:20">
      <c r="A13" s="5"/>
      <c r="B13" s="5"/>
      <c r="C13" s="86"/>
      <c r="D13" s="87"/>
      <c r="E13" s="87"/>
      <c r="F13" s="86"/>
      <c r="G13" s="86"/>
      <c r="H13" s="86"/>
      <c r="I13" s="86"/>
      <c r="J13" s="86"/>
      <c r="K13" s="88"/>
      <c r="L13" s="88"/>
      <c r="M13" s="88"/>
      <c r="N13" s="88"/>
      <c r="O13" s="88"/>
      <c r="P13" s="88"/>
      <c r="Q13" s="88"/>
    </row>
    <row r="14" spans="1:20" ht="40.049999999999997" customHeight="1">
      <c r="A14" s="178" t="s">
        <v>20</v>
      </c>
      <c r="B14" s="178"/>
      <c r="C14" s="178"/>
      <c r="D14" s="178"/>
      <c r="E14" s="178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</row>
    <row r="15" spans="1:20" ht="21" customHeight="1">
      <c r="A15" s="147" t="s">
        <v>103</v>
      </c>
      <c r="B15" s="5"/>
      <c r="C15" s="155" t="s">
        <v>6</v>
      </c>
      <c r="D15" s="156"/>
      <c r="E15" s="171" t="s">
        <v>125</v>
      </c>
      <c r="F15" s="172"/>
      <c r="G15" s="172"/>
      <c r="H15" s="173"/>
      <c r="I15" s="94" t="s">
        <v>7</v>
      </c>
      <c r="J15" s="11"/>
      <c r="K15" s="130"/>
      <c r="L15" s="166"/>
      <c r="M15" s="131"/>
      <c r="N15" s="174"/>
      <c r="O15" s="175"/>
      <c r="P15" s="175"/>
      <c r="Q15" s="176"/>
    </row>
    <row r="16" spans="1:20" ht="21" customHeight="1">
      <c r="A16" s="148"/>
      <c r="B16" s="5"/>
      <c r="C16" s="155" t="s">
        <v>21</v>
      </c>
      <c r="D16" s="156"/>
      <c r="E16" s="171" t="s">
        <v>106</v>
      </c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3"/>
    </row>
    <row r="17" spans="1:17" ht="21" customHeight="1">
      <c r="A17" s="149"/>
      <c r="B17" s="5"/>
      <c r="C17" s="155" t="s">
        <v>22</v>
      </c>
      <c r="D17" s="156"/>
      <c r="E17" s="157"/>
      <c r="F17" s="158"/>
      <c r="G17" s="159"/>
      <c r="H17" s="138" t="s">
        <v>98</v>
      </c>
      <c r="I17" s="160"/>
      <c r="J17" s="160"/>
      <c r="K17" s="160"/>
      <c r="L17" s="160"/>
      <c r="M17" s="160"/>
      <c r="N17" s="160"/>
      <c r="O17" s="160"/>
      <c r="P17" s="160"/>
      <c r="Q17" s="160"/>
    </row>
    <row r="18" spans="1:17" ht="4.95" customHeight="1">
      <c r="A18" s="5"/>
      <c r="B18" s="5"/>
      <c r="C18" s="5"/>
      <c r="D18" s="85"/>
      <c r="E18" s="8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</row>
    <row r="19" spans="1:17">
      <c r="A19" s="150" t="s">
        <v>104</v>
      </c>
      <c r="B19" s="5"/>
      <c r="C19" s="11" t="s">
        <v>23</v>
      </c>
      <c r="D19" s="93"/>
      <c r="E19" s="93"/>
      <c r="F19" s="161" t="s">
        <v>97</v>
      </c>
      <c r="G19" s="161"/>
      <c r="H19" s="161"/>
      <c r="I19" s="161"/>
      <c r="J19" s="161"/>
      <c r="K19" s="152" t="s">
        <v>122</v>
      </c>
      <c r="L19" s="152"/>
      <c r="M19" s="152"/>
      <c r="N19" s="12"/>
      <c r="O19" s="12"/>
      <c r="P19" s="12"/>
      <c r="Q19" s="94"/>
    </row>
    <row r="20" spans="1:17" ht="21" customHeight="1">
      <c r="A20" s="150"/>
      <c r="B20" s="5"/>
      <c r="C20" s="130"/>
      <c r="D20" s="131"/>
      <c r="E20" s="162" t="s">
        <v>96</v>
      </c>
      <c r="F20" s="163"/>
      <c r="G20" s="130"/>
      <c r="H20" s="131"/>
      <c r="I20" s="133" t="s">
        <v>95</v>
      </c>
      <c r="J20" s="134"/>
      <c r="K20" s="130">
        <f>C20-G20</f>
        <v>0</v>
      </c>
      <c r="L20" s="166"/>
      <c r="M20" s="131"/>
      <c r="N20" s="90" t="s">
        <v>24</v>
      </c>
      <c r="O20" s="95"/>
      <c r="P20" s="8"/>
      <c r="Q20" s="96"/>
    </row>
    <row r="21" spans="1:17" ht="4.95" customHeight="1">
      <c r="A21" s="150"/>
      <c r="B21" s="5"/>
      <c r="C21" s="97"/>
      <c r="D21" s="9"/>
      <c r="E21" s="9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96"/>
    </row>
    <row r="22" spans="1:17" ht="12" customHeight="1">
      <c r="A22" s="150"/>
      <c r="B22" s="6"/>
      <c r="C22" s="97" t="s">
        <v>123</v>
      </c>
      <c r="D22" s="10"/>
      <c r="E22" s="10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13"/>
    </row>
    <row r="23" spans="1:17" ht="21" customHeight="1">
      <c r="A23" s="150"/>
      <c r="B23" s="6"/>
      <c r="C23" s="130" cm="1">
        <f t="array" ref="C23">ROUNDUP(_xlfn.IFS(K15="一戸建て住宅", _xlfn.IFS(K20&lt;1000, K20*0.03, K20&gt;=10000, K20*(1-E17)*0.5, TRUE, K20*0.05), TRUE, _xlfn.IFS(K20&lt;1000, K20*0.03, K20&gt;=3000, K20*(1-E17)*0.5, TRUE, K20*(1-E17)*0.3)), 2)</f>
        <v>0</v>
      </c>
      <c r="D23" s="131"/>
      <c r="E23" s="98" t="s">
        <v>24</v>
      </c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8"/>
    </row>
    <row r="24" spans="1:17" ht="4.95" customHeight="1">
      <c r="C24" s="70"/>
      <c r="D24" s="70"/>
      <c r="E24" s="80"/>
      <c r="F24" s="81"/>
      <c r="G24" s="70"/>
      <c r="H24" s="70"/>
      <c r="I24" s="70"/>
      <c r="J24" s="70"/>
      <c r="K24" s="70"/>
      <c r="L24" s="80"/>
      <c r="M24" s="80"/>
      <c r="N24" s="70"/>
      <c r="O24" s="70"/>
      <c r="P24" s="70"/>
    </row>
    <row r="25" spans="1:17" ht="22.05" customHeight="1">
      <c r="A25" s="179" t="s">
        <v>105</v>
      </c>
      <c r="C25" s="153" t="s">
        <v>120</v>
      </c>
      <c r="D25" s="154"/>
      <c r="E25" s="154"/>
      <c r="F25" s="154"/>
      <c r="G25" s="154"/>
      <c r="H25" s="154"/>
      <c r="I25" s="154"/>
      <c r="J25" s="154"/>
      <c r="K25" s="154"/>
      <c r="L25" s="154"/>
      <c r="M25" s="154"/>
      <c r="N25" s="154"/>
      <c r="O25" s="154"/>
      <c r="P25" s="154"/>
      <c r="Q25" s="154"/>
    </row>
    <row r="26" spans="1:17" ht="13.2" customHeight="1">
      <c r="A26" s="180"/>
      <c r="C26" s="103" t="s">
        <v>107</v>
      </c>
      <c r="D26" s="104"/>
      <c r="E26" s="104"/>
      <c r="F26" s="104"/>
      <c r="G26" s="104"/>
      <c r="H26" s="17" t="s">
        <v>115</v>
      </c>
      <c r="I26" s="167" t="s">
        <v>40</v>
      </c>
      <c r="J26" s="167"/>
      <c r="K26" s="168" t="s">
        <v>116</v>
      </c>
      <c r="L26" s="168"/>
      <c r="M26" s="168"/>
      <c r="N26" s="168"/>
      <c r="O26" s="15" t="s">
        <v>40</v>
      </c>
      <c r="P26" s="18" t="s">
        <v>117</v>
      </c>
      <c r="Q26" s="19" t="s">
        <v>40</v>
      </c>
    </row>
    <row r="27" spans="1:17" ht="21" customHeight="1">
      <c r="A27" s="180"/>
      <c r="C27" s="14" t="s">
        <v>10</v>
      </c>
      <c r="D27" s="79" t="s">
        <v>8</v>
      </c>
      <c r="E27" s="79"/>
      <c r="F27" s="139" t="s">
        <v>40</v>
      </c>
      <c r="G27" s="140"/>
      <c r="H27" s="99"/>
      <c r="I27" s="144" t="s">
        <v>93</v>
      </c>
      <c r="J27" s="140"/>
      <c r="K27" s="135"/>
      <c r="L27" s="136"/>
      <c r="M27" s="143" t="s">
        <v>31</v>
      </c>
      <c r="N27" s="143"/>
      <c r="O27" s="79" t="s">
        <v>25</v>
      </c>
      <c r="P27" s="35">
        <f>ROUNDDOWN(H27+K27*1.2, 2)</f>
        <v>0</v>
      </c>
      <c r="Q27" s="16" t="s">
        <v>24</v>
      </c>
    </row>
    <row r="28" spans="1:17">
      <c r="A28" s="180"/>
      <c r="C28" s="14"/>
      <c r="D28" s="79"/>
      <c r="E28" s="79"/>
      <c r="F28" s="15"/>
      <c r="G28" s="15"/>
      <c r="H28" s="15"/>
      <c r="I28" s="15"/>
      <c r="J28" s="15"/>
      <c r="K28" s="169" t="s">
        <v>19</v>
      </c>
      <c r="L28" s="169"/>
      <c r="M28" s="17"/>
      <c r="N28" s="15"/>
      <c r="O28" s="15"/>
      <c r="P28" s="18" t="s">
        <v>118</v>
      </c>
      <c r="Q28" s="19"/>
    </row>
    <row r="29" spans="1:17" ht="21" customHeight="1">
      <c r="A29" s="180"/>
      <c r="C29" s="14" t="s">
        <v>18</v>
      </c>
      <c r="D29" s="79" t="s">
        <v>8</v>
      </c>
      <c r="E29" s="79"/>
      <c r="F29" s="15"/>
      <c r="G29" s="15"/>
      <c r="H29" s="15"/>
      <c r="I29" s="15"/>
      <c r="J29" s="15"/>
      <c r="K29" s="164"/>
      <c r="L29" s="165"/>
      <c r="M29" s="139" t="s">
        <v>32</v>
      </c>
      <c r="N29" s="139"/>
      <c r="O29" s="79" t="s">
        <v>25</v>
      </c>
      <c r="P29" s="35">
        <f>ROUNDDOWN(K29*1, 2)</f>
        <v>0</v>
      </c>
      <c r="Q29" s="16" t="s">
        <v>24</v>
      </c>
    </row>
    <row r="30" spans="1:17">
      <c r="A30" s="180"/>
      <c r="C30" s="14"/>
      <c r="D30" s="79"/>
      <c r="E30" s="79"/>
      <c r="F30" s="15"/>
      <c r="G30" s="15"/>
      <c r="H30" s="15"/>
      <c r="I30" s="15"/>
      <c r="J30" s="15"/>
      <c r="K30" s="17" t="s">
        <v>11</v>
      </c>
      <c r="L30" s="17"/>
      <c r="M30" s="17"/>
      <c r="N30" s="15"/>
      <c r="O30" s="15"/>
      <c r="P30" s="18" t="s">
        <v>119</v>
      </c>
      <c r="Q30" s="19"/>
    </row>
    <row r="31" spans="1:17" ht="21" customHeight="1">
      <c r="A31" s="180"/>
      <c r="C31" s="14" t="s">
        <v>26</v>
      </c>
      <c r="D31" s="79" t="s">
        <v>8</v>
      </c>
      <c r="E31" s="79"/>
      <c r="F31" s="15"/>
      <c r="G31" s="15"/>
      <c r="H31" s="15"/>
      <c r="I31" s="15"/>
      <c r="J31" s="15"/>
      <c r="K31" s="135"/>
      <c r="L31" s="136"/>
      <c r="M31" s="143" t="s">
        <v>31</v>
      </c>
      <c r="N31" s="143"/>
      <c r="O31" s="79" t="s">
        <v>25</v>
      </c>
      <c r="P31" s="35">
        <f>ROUNDDOWN(K31*1.2, 2)</f>
        <v>0</v>
      </c>
      <c r="Q31" s="16" t="s">
        <v>24</v>
      </c>
    </row>
    <row r="32" spans="1:17">
      <c r="A32" s="180"/>
      <c r="C32" s="14"/>
      <c r="D32" s="79"/>
      <c r="E32" s="79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20"/>
      <c r="Q32" s="19"/>
    </row>
    <row r="33" spans="1:21" ht="21" customHeight="1" thickBot="1">
      <c r="A33" s="180"/>
      <c r="C33" s="21"/>
      <c r="D33" s="22"/>
      <c r="E33" s="22"/>
      <c r="F33" s="23"/>
      <c r="G33" s="23"/>
      <c r="H33" s="23"/>
      <c r="I33" s="23"/>
      <c r="J33" s="23"/>
      <c r="K33" s="23" t="s">
        <v>33</v>
      </c>
      <c r="L33" s="23"/>
      <c r="M33" s="23"/>
      <c r="N33" s="23"/>
      <c r="O33" s="22" t="s">
        <v>25</v>
      </c>
      <c r="P33" s="36">
        <f>P27+P29+P31</f>
        <v>0</v>
      </c>
      <c r="Q33" s="24" t="s">
        <v>24</v>
      </c>
    </row>
    <row r="34" spans="1:21">
      <c r="A34" s="180"/>
      <c r="C34" s="14"/>
      <c r="D34" s="79"/>
      <c r="E34" s="79"/>
      <c r="F34" s="15"/>
      <c r="G34" s="17"/>
      <c r="H34" s="33" t="s">
        <v>35</v>
      </c>
      <c r="I34" s="15"/>
      <c r="J34" s="15"/>
      <c r="K34" s="33" t="s">
        <v>34</v>
      </c>
      <c r="L34" s="33"/>
      <c r="M34" s="33"/>
      <c r="N34" s="15"/>
      <c r="O34" s="15"/>
      <c r="P34" s="18" t="s">
        <v>110</v>
      </c>
      <c r="Q34" s="19"/>
    </row>
    <row r="35" spans="1:21" ht="21" customHeight="1">
      <c r="A35" s="180"/>
      <c r="C35" s="14" t="s">
        <v>27</v>
      </c>
      <c r="D35" s="79" t="s">
        <v>8</v>
      </c>
      <c r="E35" s="79"/>
      <c r="F35" s="15"/>
      <c r="G35" s="15"/>
      <c r="H35" s="99"/>
      <c r="I35" s="144" t="s">
        <v>93</v>
      </c>
      <c r="J35" s="140"/>
      <c r="K35" s="135"/>
      <c r="L35" s="136"/>
      <c r="M35" s="143" t="s">
        <v>31</v>
      </c>
      <c r="N35" s="143"/>
      <c r="O35" s="79" t="s">
        <v>25</v>
      </c>
      <c r="P35" s="35">
        <f>ROUNDDOWN(H35+K35*1.2, 2)</f>
        <v>0</v>
      </c>
      <c r="Q35" s="16" t="s">
        <v>24</v>
      </c>
    </row>
    <row r="36" spans="1:21" ht="14.4" customHeight="1">
      <c r="A36" s="180"/>
      <c r="C36" s="14"/>
      <c r="D36" s="79"/>
      <c r="E36" s="79"/>
      <c r="F36" s="84" t="s">
        <v>36</v>
      </c>
      <c r="G36" s="20"/>
      <c r="H36" s="18" t="s">
        <v>29</v>
      </c>
      <c r="I36" s="15"/>
      <c r="J36" s="141" t="s">
        <v>30</v>
      </c>
      <c r="K36" s="141"/>
      <c r="L36" s="141"/>
      <c r="M36" s="141"/>
      <c r="N36" s="141"/>
      <c r="O36" s="15"/>
      <c r="P36" s="18" t="s">
        <v>111</v>
      </c>
      <c r="Q36" s="19"/>
    </row>
    <row r="37" spans="1:21" ht="21" customHeight="1">
      <c r="A37" s="180"/>
      <c r="C37" s="14" t="s">
        <v>12</v>
      </c>
      <c r="D37" s="79" t="s">
        <v>8</v>
      </c>
      <c r="E37" s="79"/>
      <c r="F37" s="99"/>
      <c r="G37" s="79" t="s">
        <v>9</v>
      </c>
      <c r="H37" s="99"/>
      <c r="I37" s="144" t="s">
        <v>94</v>
      </c>
      <c r="J37" s="140"/>
      <c r="K37" s="135"/>
      <c r="L37" s="136"/>
      <c r="M37" s="25" t="s">
        <v>24</v>
      </c>
      <c r="N37" s="3"/>
      <c r="O37" s="79" t="s">
        <v>25</v>
      </c>
      <c r="P37" s="35">
        <f>ROUNDDOWN(F37*H37+K37, 2)</f>
        <v>0</v>
      </c>
      <c r="Q37" s="16" t="s">
        <v>24</v>
      </c>
    </row>
    <row r="38" spans="1:21">
      <c r="A38" s="180"/>
      <c r="C38" s="14"/>
      <c r="D38" s="79"/>
      <c r="E38" s="79"/>
      <c r="F38" s="15"/>
      <c r="G38" s="15"/>
      <c r="H38" s="15"/>
      <c r="I38" s="15"/>
      <c r="J38" s="15"/>
      <c r="K38" s="17" t="s">
        <v>36</v>
      </c>
      <c r="L38" s="17"/>
      <c r="M38" s="17"/>
      <c r="N38" s="15"/>
      <c r="O38" s="15"/>
      <c r="P38" s="18" t="s">
        <v>112</v>
      </c>
      <c r="Q38" s="19"/>
    </row>
    <row r="39" spans="1:21" ht="21" customHeight="1">
      <c r="A39" s="180"/>
      <c r="C39" s="83" t="s">
        <v>17</v>
      </c>
      <c r="D39" s="79" t="s">
        <v>8</v>
      </c>
      <c r="E39" s="79"/>
      <c r="F39" s="15"/>
      <c r="G39" s="15"/>
      <c r="H39" s="15"/>
      <c r="I39" s="15"/>
      <c r="J39" s="15"/>
      <c r="K39" s="135"/>
      <c r="L39" s="136"/>
      <c r="M39" s="139" t="s">
        <v>32</v>
      </c>
      <c r="N39" s="139"/>
      <c r="O39" s="79" t="s">
        <v>25</v>
      </c>
      <c r="P39" s="35">
        <f>ROUNDDOWN(K39*1, 2)</f>
        <v>0</v>
      </c>
      <c r="Q39" s="16" t="s">
        <v>24</v>
      </c>
    </row>
    <row r="40" spans="1:21">
      <c r="A40" s="180"/>
      <c r="C40" s="14"/>
      <c r="D40" s="79"/>
      <c r="E40" s="79"/>
      <c r="F40" s="15"/>
      <c r="G40" s="15"/>
      <c r="H40" s="15"/>
      <c r="I40" s="15"/>
      <c r="J40" s="15"/>
      <c r="K40" s="34" t="s">
        <v>37</v>
      </c>
      <c r="L40" s="34"/>
      <c r="M40" s="34"/>
      <c r="N40" s="15"/>
      <c r="O40" s="15"/>
      <c r="P40" s="18" t="s">
        <v>42</v>
      </c>
      <c r="Q40" s="19"/>
    </row>
    <row r="41" spans="1:21" ht="21" customHeight="1">
      <c r="A41" s="180"/>
      <c r="C41" s="14" t="s">
        <v>14</v>
      </c>
      <c r="D41" s="79" t="s">
        <v>8</v>
      </c>
      <c r="E41" s="79"/>
      <c r="F41" s="26"/>
      <c r="G41" s="15"/>
      <c r="H41" s="15"/>
      <c r="I41" s="15"/>
      <c r="J41" s="15"/>
      <c r="K41" s="135"/>
      <c r="L41" s="136"/>
      <c r="M41" s="15" t="s">
        <v>24</v>
      </c>
      <c r="N41" s="3"/>
      <c r="O41" s="79" t="s">
        <v>25</v>
      </c>
      <c r="P41" s="35">
        <f>ROUNDDOWN(K41, 2)</f>
        <v>0</v>
      </c>
      <c r="Q41" s="16" t="s">
        <v>24</v>
      </c>
    </row>
    <row r="42" spans="1:21">
      <c r="A42" s="180"/>
      <c r="C42" s="27"/>
      <c r="D42" s="79"/>
      <c r="E42" s="79"/>
      <c r="F42" s="15"/>
      <c r="G42" s="15"/>
      <c r="H42" s="15"/>
      <c r="I42" s="15"/>
      <c r="J42" s="15"/>
      <c r="K42" s="17" t="s">
        <v>16</v>
      </c>
      <c r="L42" s="17"/>
      <c r="M42" s="17"/>
      <c r="N42" s="15"/>
      <c r="O42" s="15"/>
      <c r="P42" s="18" t="s">
        <v>113</v>
      </c>
      <c r="Q42" s="19"/>
    </row>
    <row r="43" spans="1:21" ht="21" customHeight="1">
      <c r="A43" s="180"/>
      <c r="C43" s="14" t="s">
        <v>13</v>
      </c>
      <c r="D43" s="79" t="s">
        <v>8</v>
      </c>
      <c r="E43" s="79"/>
      <c r="F43" s="15"/>
      <c r="G43" s="15"/>
      <c r="H43" s="15"/>
      <c r="I43" s="15"/>
      <c r="J43" s="15"/>
      <c r="K43" s="135"/>
      <c r="L43" s="136"/>
      <c r="M43" s="15" t="s">
        <v>24</v>
      </c>
      <c r="N43" s="3"/>
      <c r="O43" s="79" t="s">
        <v>25</v>
      </c>
      <c r="P43" s="35">
        <f>ROUNDDOWN(K43, 2)</f>
        <v>0</v>
      </c>
      <c r="Q43" s="16" t="s">
        <v>24</v>
      </c>
    </row>
    <row r="44" spans="1:21">
      <c r="A44" s="180"/>
      <c r="C44" s="27"/>
      <c r="D44" s="79"/>
      <c r="E44" s="79"/>
      <c r="F44" s="15"/>
      <c r="G44" s="15"/>
      <c r="H44" s="78"/>
      <c r="I44" s="142" t="s">
        <v>39</v>
      </c>
      <c r="J44" s="142"/>
      <c r="K44" s="15"/>
      <c r="L44" s="15"/>
      <c r="M44" s="15"/>
      <c r="N44" s="15"/>
      <c r="O44" s="15"/>
      <c r="P44" s="18" t="s">
        <v>114</v>
      </c>
      <c r="Q44" s="19"/>
    </row>
    <row r="45" spans="1:21" ht="21" customHeight="1">
      <c r="A45" s="180"/>
      <c r="C45" s="82" t="s">
        <v>28</v>
      </c>
      <c r="D45" s="79" t="s">
        <v>8</v>
      </c>
      <c r="E45" s="79"/>
      <c r="F45" s="15"/>
      <c r="G45" s="15"/>
      <c r="H45" s="31" t="s">
        <v>15</v>
      </c>
      <c r="I45" s="135"/>
      <c r="J45" s="136"/>
      <c r="K45" s="15" t="s">
        <v>43</v>
      </c>
      <c r="L45" s="15"/>
      <c r="M45" s="139" t="s">
        <v>38</v>
      </c>
      <c r="N45" s="139"/>
      <c r="O45" s="79" t="s">
        <v>25</v>
      </c>
      <c r="P45" s="35">
        <f>ROUNDDOWN(((I45/2)^2)*3.14, 2)</f>
        <v>0</v>
      </c>
      <c r="Q45" s="16" t="s">
        <v>24</v>
      </c>
      <c r="T45" s="3"/>
    </row>
    <row r="46" spans="1:21" ht="13.8" thickBot="1">
      <c r="A46" s="180"/>
      <c r="C46" s="28"/>
      <c r="D46" s="29"/>
      <c r="E46" s="29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19"/>
    </row>
    <row r="47" spans="1:21" ht="21" customHeight="1" thickBot="1">
      <c r="A47" s="180"/>
      <c r="C47" s="71"/>
      <c r="D47" s="72"/>
      <c r="E47" s="72"/>
      <c r="F47" s="74"/>
      <c r="G47" s="74" t="s">
        <v>121</v>
      </c>
      <c r="H47" s="73"/>
      <c r="I47" s="73"/>
      <c r="J47" s="73"/>
      <c r="K47" s="74"/>
      <c r="L47" s="74"/>
      <c r="M47" s="74"/>
      <c r="N47" s="73"/>
      <c r="O47" s="75" t="s">
        <v>25</v>
      </c>
      <c r="P47" s="76">
        <f>IF(P35+P37+P39+P41+P43+P45&lt;=C23/2, P35+P37+P39+P41+P43+P45, ROUNDDOWN(C23/2, 2))</f>
        <v>0</v>
      </c>
      <c r="Q47" s="77" t="s">
        <v>24</v>
      </c>
      <c r="S47" t="s">
        <v>90</v>
      </c>
      <c r="T47" s="102" t="str">
        <f>IF(P35+P37+P39+P41+P43+P45&lt;=C23/2, "", "上限値")</f>
        <v/>
      </c>
      <c r="U47" t="s">
        <v>91</v>
      </c>
    </row>
    <row r="48" spans="1:21" ht="4.95" customHeight="1" thickTop="1" thickBot="1">
      <c r="A48" s="180"/>
      <c r="C48" s="28"/>
      <c r="D48" s="29"/>
      <c r="E48" s="29"/>
      <c r="F48" s="30"/>
      <c r="G48" s="30"/>
      <c r="H48" s="30"/>
      <c r="I48" s="30"/>
      <c r="J48" s="30"/>
      <c r="K48" s="15"/>
      <c r="L48" s="15"/>
      <c r="M48" s="15"/>
      <c r="N48" s="30"/>
      <c r="O48" s="79"/>
      <c r="P48" s="101"/>
      <c r="Q48" s="19"/>
    </row>
    <row r="49" spans="1:21" ht="21" customHeight="1" thickBot="1">
      <c r="A49" s="181"/>
      <c r="C49" s="37"/>
      <c r="D49" s="38"/>
      <c r="E49" s="38"/>
      <c r="F49" s="39"/>
      <c r="G49" s="39"/>
      <c r="H49" s="39"/>
      <c r="I49" s="132" t="s">
        <v>108</v>
      </c>
      <c r="J49" s="132"/>
      <c r="K49" s="132"/>
      <c r="L49" s="132"/>
      <c r="M49" s="132"/>
      <c r="N49" s="132"/>
      <c r="O49" s="40" t="s">
        <v>25</v>
      </c>
      <c r="P49" s="35">
        <f>P33+P47</f>
        <v>0</v>
      </c>
      <c r="Q49" s="100" t="s">
        <v>124</v>
      </c>
      <c r="S49" t="s">
        <v>90</v>
      </c>
      <c r="T49" s="102" t="str">
        <f>IF(P49=0,"",IF(P49&lt;C23, "不適合", "適合"))</f>
        <v/>
      </c>
      <c r="U49" t="s">
        <v>92</v>
      </c>
    </row>
    <row r="50" spans="1:21">
      <c r="C50" s="2" t="s">
        <v>41</v>
      </c>
    </row>
    <row r="51" spans="1:21">
      <c r="C51" s="2"/>
    </row>
    <row r="52" spans="1:21">
      <c r="A52" s="69" t="s">
        <v>86</v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S52" s="2"/>
      <c r="T52" s="1"/>
    </row>
    <row r="53" spans="1:21" ht="15" customHeight="1">
      <c r="A53" s="145" t="s">
        <v>109</v>
      </c>
      <c r="B53" s="145"/>
      <c r="C53" s="145"/>
      <c r="D53" s="145"/>
      <c r="E53" s="145"/>
      <c r="F53" s="145"/>
      <c r="G53" s="145"/>
      <c r="H53" s="145"/>
      <c r="I53" s="145"/>
      <c r="J53" s="145"/>
      <c r="K53" s="145"/>
      <c r="L53" s="145"/>
      <c r="M53" s="145"/>
      <c r="N53" s="145"/>
      <c r="O53" s="145"/>
      <c r="P53" s="145"/>
      <c r="Q53" s="145"/>
      <c r="T53" s="1"/>
    </row>
    <row r="54" spans="1:21">
      <c r="A54" s="145"/>
      <c r="B54" s="145"/>
      <c r="C54" s="145"/>
      <c r="D54" s="145"/>
      <c r="E54" s="145"/>
      <c r="F54" s="145"/>
      <c r="G54" s="145"/>
      <c r="H54" s="145"/>
      <c r="I54" s="145"/>
      <c r="J54" s="145"/>
      <c r="K54" s="145"/>
      <c r="L54" s="145"/>
      <c r="M54" s="145"/>
      <c r="N54" s="145"/>
      <c r="O54" s="145"/>
      <c r="P54" s="145"/>
      <c r="Q54" s="145"/>
      <c r="T54" s="1"/>
    </row>
  </sheetData>
  <mergeCells count="63">
    <mergeCell ref="M27:N27"/>
    <mergeCell ref="I27:J27"/>
    <mergeCell ref="A2:R2"/>
    <mergeCell ref="L12:M12"/>
    <mergeCell ref="N12:O12"/>
    <mergeCell ref="C15:D15"/>
    <mergeCell ref="C16:D16"/>
    <mergeCell ref="E15:H15"/>
    <mergeCell ref="E16:Q16"/>
    <mergeCell ref="N15:Q15"/>
    <mergeCell ref="K15:M15"/>
    <mergeCell ref="L7:Q7"/>
    <mergeCell ref="L11:Q11"/>
    <mergeCell ref="A14:R14"/>
    <mergeCell ref="A25:A49"/>
    <mergeCell ref="A53:Q53"/>
    <mergeCell ref="C17:D17"/>
    <mergeCell ref="E17:G17"/>
    <mergeCell ref="H17:Q17"/>
    <mergeCell ref="F19:J19"/>
    <mergeCell ref="E20:F20"/>
    <mergeCell ref="K29:L29"/>
    <mergeCell ref="K31:L31"/>
    <mergeCell ref="K39:L39"/>
    <mergeCell ref="K37:L37"/>
    <mergeCell ref="K35:L35"/>
    <mergeCell ref="C20:D20"/>
    <mergeCell ref="K20:M20"/>
    <mergeCell ref="I45:J45"/>
    <mergeCell ref="I26:J26"/>
    <mergeCell ref="K26:N26"/>
    <mergeCell ref="A54:Q54"/>
    <mergeCell ref="C3:E3"/>
    <mergeCell ref="A15:A17"/>
    <mergeCell ref="A19:A23"/>
    <mergeCell ref="K43:L43"/>
    <mergeCell ref="K41:L41"/>
    <mergeCell ref="I5:J5"/>
    <mergeCell ref="I9:J9"/>
    <mergeCell ref="P12:Q12"/>
    <mergeCell ref="L5:Q5"/>
    <mergeCell ref="L6:Q6"/>
    <mergeCell ref="L9:Q9"/>
    <mergeCell ref="L10:Q10"/>
    <mergeCell ref="K19:M19"/>
    <mergeCell ref="C25:Q25"/>
    <mergeCell ref="C23:D23"/>
    <mergeCell ref="G20:H20"/>
    <mergeCell ref="I49:N49"/>
    <mergeCell ref="I20:J20"/>
    <mergeCell ref="K27:L27"/>
    <mergeCell ref="F23:Q23"/>
    <mergeCell ref="F27:G27"/>
    <mergeCell ref="J36:N36"/>
    <mergeCell ref="I44:J44"/>
    <mergeCell ref="M29:N29"/>
    <mergeCell ref="M31:N31"/>
    <mergeCell ref="M35:N35"/>
    <mergeCell ref="M39:N39"/>
    <mergeCell ref="M45:N45"/>
    <mergeCell ref="I35:J35"/>
    <mergeCell ref="I37:J37"/>
    <mergeCell ref="K28:L28"/>
  </mergeCells>
  <phoneticPr fontId="3"/>
  <dataValidations count="1">
    <dataValidation type="list" allowBlank="1" showInputMessage="1" showErrorMessage="1" sqref="K15:M15" xr:uid="{58A6476B-E92F-4E1E-94DA-18AB2E901134}">
      <formula1>"一戸建て住宅,その他"</formula1>
    </dataValidation>
  </dataValidations>
  <pageMargins left="0.7" right="0.7" top="0.75" bottom="0.75" header="0.3" footer="0.3"/>
  <pageSetup paperSize="9" scale="92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854DE8-E6F7-4F70-B28E-32881CB15C75}">
  <sheetPr codeName="Sheet2">
    <tabColor rgb="FFFFFF00"/>
  </sheetPr>
  <dimension ref="A1:S121"/>
  <sheetViews>
    <sheetView showZeros="0" view="pageBreakPreview" zoomScale="80" zoomScaleNormal="100" zoomScaleSheetLayoutView="80" workbookViewId="0">
      <selection activeCell="A2" sqref="A2:K2"/>
    </sheetView>
  </sheetViews>
  <sheetFormatPr defaultRowHeight="14.4"/>
  <cols>
    <col min="1" max="1" width="10.77734375" style="44" customWidth="1"/>
    <col min="2" max="2" width="4.77734375" style="43" customWidth="1"/>
    <col min="3" max="3" width="8.77734375" style="44" customWidth="1"/>
    <col min="4" max="4" width="8.77734375" style="43" customWidth="1"/>
    <col min="5" max="5" width="8.77734375" style="45" customWidth="1"/>
    <col min="6" max="11" width="8.77734375" style="43" customWidth="1"/>
    <col min="12" max="12" width="4.6640625" style="43" bestFit="1" customWidth="1"/>
    <col min="13" max="13" width="7.77734375" style="43" customWidth="1"/>
    <col min="14" max="15" width="4.77734375" style="43" customWidth="1"/>
    <col min="16" max="16" width="6.6640625" style="43" bestFit="1" customWidth="1"/>
    <col min="17" max="19" width="4.77734375" style="43" customWidth="1"/>
    <col min="20" max="16384" width="8.88671875" style="46"/>
  </cols>
  <sheetData>
    <row r="1" spans="1:17" ht="19.95" customHeight="1">
      <c r="A1" s="32" t="s">
        <v>87</v>
      </c>
    </row>
    <row r="2" spans="1:17" ht="19.95" customHeight="1">
      <c r="A2" s="197" t="s">
        <v>85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M2" s="47"/>
      <c r="N2" s="47"/>
      <c r="O2" s="47"/>
      <c r="P2" s="47"/>
      <c r="Q2" s="47"/>
    </row>
    <row r="3" spans="1:17" ht="19.95" customHeight="1">
      <c r="A3" s="48"/>
      <c r="B3" s="48"/>
      <c r="C3" s="48"/>
      <c r="D3" s="48"/>
      <c r="E3" s="48"/>
      <c r="F3" s="48"/>
      <c r="G3" s="48"/>
      <c r="H3" s="48"/>
      <c r="I3" s="48"/>
      <c r="J3" s="48"/>
      <c r="K3" s="48"/>
      <c r="M3" s="47"/>
      <c r="N3" s="47"/>
      <c r="O3" s="47"/>
      <c r="P3" s="47"/>
      <c r="Q3" s="47"/>
    </row>
    <row r="4" spans="1:17" s="43" customFormat="1" ht="19.95" customHeight="1">
      <c r="A4" s="205"/>
      <c r="B4" s="205"/>
      <c r="C4" s="206"/>
      <c r="D4" s="187" t="s">
        <v>44</v>
      </c>
      <c r="E4" s="188"/>
      <c r="F4" s="188"/>
      <c r="G4" s="198" t="s">
        <v>45</v>
      </c>
      <c r="H4" s="198"/>
      <c r="I4" s="198"/>
      <c r="J4" s="198"/>
      <c r="K4" s="198"/>
      <c r="M4" s="49"/>
      <c r="N4" s="49"/>
      <c r="O4" s="49"/>
      <c r="P4" s="49"/>
      <c r="Q4" s="50"/>
    </row>
    <row r="5" spans="1:17" s="43" customFormat="1" ht="19.95" customHeight="1">
      <c r="A5" s="183" t="s">
        <v>49</v>
      </c>
      <c r="B5" s="184"/>
      <c r="C5" s="185"/>
      <c r="D5" s="187" t="s">
        <v>46</v>
      </c>
      <c r="E5" s="188"/>
      <c r="F5" s="188"/>
      <c r="G5" s="199" t="s">
        <v>81</v>
      </c>
      <c r="H5" s="200"/>
      <c r="I5" s="200"/>
      <c r="J5" s="200"/>
      <c r="K5" s="201"/>
      <c r="M5" s="51"/>
      <c r="N5" s="51"/>
      <c r="O5" s="51"/>
      <c r="P5" s="51"/>
      <c r="Q5" s="50"/>
    </row>
    <row r="6" spans="1:17" ht="19.95" customHeight="1">
      <c r="A6" s="183" t="s">
        <v>50</v>
      </c>
      <c r="B6" s="184"/>
      <c r="C6" s="185"/>
      <c r="D6" s="187" t="s">
        <v>47</v>
      </c>
      <c r="E6" s="188"/>
      <c r="F6" s="188"/>
      <c r="G6" s="202" t="s">
        <v>82</v>
      </c>
      <c r="H6" s="203"/>
      <c r="I6" s="203"/>
      <c r="J6" s="203"/>
      <c r="K6" s="204"/>
      <c r="M6" s="51"/>
      <c r="N6" s="51"/>
      <c r="O6" s="51"/>
      <c r="P6" s="51"/>
      <c r="Q6" s="50"/>
    </row>
    <row r="7" spans="1:17" ht="19.95" customHeight="1">
      <c r="A7" s="183" t="s">
        <v>51</v>
      </c>
      <c r="B7" s="184"/>
      <c r="C7" s="185"/>
      <c r="D7" s="187" t="s">
        <v>48</v>
      </c>
      <c r="E7" s="188"/>
      <c r="F7" s="188"/>
      <c r="G7" s="189" t="s">
        <v>83</v>
      </c>
      <c r="H7" s="190"/>
      <c r="I7" s="190"/>
      <c r="J7" s="190"/>
      <c r="K7" s="191"/>
      <c r="M7" s="51"/>
      <c r="N7" s="51"/>
      <c r="O7" s="51"/>
      <c r="P7" s="51"/>
      <c r="Q7" s="50"/>
    </row>
    <row r="8" spans="1:17" ht="19.95" customHeight="1">
      <c r="A8" s="183" t="s">
        <v>52</v>
      </c>
      <c r="B8" s="184"/>
      <c r="C8" s="185"/>
      <c r="D8" s="183" t="s">
        <v>53</v>
      </c>
      <c r="E8" s="184"/>
      <c r="F8" s="185"/>
      <c r="G8" s="195" t="s">
        <v>84</v>
      </c>
      <c r="H8" s="195"/>
      <c r="I8" s="195"/>
      <c r="J8" s="195"/>
      <c r="K8" s="195"/>
      <c r="M8" s="51"/>
      <c r="N8" s="51"/>
      <c r="O8" s="51"/>
      <c r="P8" s="51"/>
      <c r="Q8" s="50"/>
    </row>
    <row r="9" spans="1:17" ht="19.95" customHeight="1">
      <c r="A9" s="60"/>
      <c r="B9" s="60"/>
      <c r="C9" s="60"/>
      <c r="D9" s="60"/>
      <c r="E9" s="60"/>
      <c r="F9" s="60"/>
      <c r="G9" s="63"/>
      <c r="H9" s="63"/>
      <c r="I9" s="63"/>
      <c r="J9" s="63"/>
      <c r="K9" s="63"/>
      <c r="M9" s="51"/>
      <c r="N9" s="51"/>
      <c r="O9" s="51"/>
      <c r="P9" s="51"/>
      <c r="Q9" s="50"/>
    </row>
    <row r="10" spans="1:17" ht="19.95" customHeight="1"/>
    <row r="11" spans="1:17" ht="19.95" customHeight="1">
      <c r="A11" s="192" t="s">
        <v>61</v>
      </c>
      <c r="B11" s="193"/>
      <c r="C11" s="193"/>
      <c r="D11" s="193"/>
      <c r="E11" s="193"/>
      <c r="F11" s="193"/>
      <c r="G11" s="193"/>
      <c r="H11" s="193"/>
      <c r="I11" s="193"/>
      <c r="J11" s="193"/>
      <c r="K11" s="194"/>
      <c r="L11" s="52" t="s">
        <v>89</v>
      </c>
    </row>
    <row r="12" spans="1:17" ht="4.95" customHeight="1">
      <c r="A12" s="32"/>
    </row>
    <row r="13" spans="1:17" ht="13.2" customHeight="1" thickBot="1">
      <c r="A13" s="32"/>
      <c r="B13" s="46"/>
      <c r="C13" s="53"/>
      <c r="D13" s="53" t="s">
        <v>76</v>
      </c>
      <c r="F13" s="196" t="s">
        <v>77</v>
      </c>
      <c r="G13" s="196"/>
      <c r="H13" s="196"/>
      <c r="I13" s="196" t="s">
        <v>78</v>
      </c>
      <c r="J13" s="196"/>
      <c r="K13" s="196"/>
    </row>
    <row r="14" spans="1:17" ht="19.95" customHeight="1" thickTop="1" thickBot="1">
      <c r="A14" s="54" t="s">
        <v>56</v>
      </c>
      <c r="B14" s="186" t="s">
        <v>59</v>
      </c>
      <c r="C14" s="182"/>
      <c r="D14" s="66"/>
      <c r="E14" s="182" t="s">
        <v>74</v>
      </c>
      <c r="F14" s="182"/>
      <c r="G14" s="66"/>
      <c r="H14" s="182" t="s">
        <v>75</v>
      </c>
      <c r="I14" s="182"/>
      <c r="J14" s="66"/>
      <c r="K14" s="41" t="s">
        <v>58</v>
      </c>
      <c r="M14" s="55"/>
      <c r="N14" s="41"/>
      <c r="O14" s="46"/>
      <c r="P14" s="41"/>
      <c r="Q14" s="41"/>
    </row>
    <row r="15" spans="1:17" ht="4.95" customHeight="1" thickTop="1">
      <c r="A15" s="51"/>
      <c r="C15" s="41"/>
      <c r="D15" s="41"/>
      <c r="E15" s="55"/>
      <c r="F15" s="41"/>
      <c r="G15" s="41"/>
      <c r="H15" s="41"/>
      <c r="I15" s="41"/>
      <c r="J15" s="55"/>
      <c r="K15" s="41"/>
      <c r="M15" s="41"/>
      <c r="N15" s="55"/>
      <c r="O15" s="41"/>
      <c r="P15" s="41"/>
      <c r="Q15" s="41"/>
    </row>
    <row r="16" spans="1:17" ht="18">
      <c r="A16" s="51"/>
      <c r="C16" s="41"/>
      <c r="D16" s="41"/>
      <c r="E16" s="55"/>
      <c r="F16" s="41" t="s">
        <v>73</v>
      </c>
      <c r="G16" s="41"/>
      <c r="H16" s="41" t="s">
        <v>72</v>
      </c>
      <c r="I16" s="46"/>
      <c r="K16" s="41"/>
      <c r="M16" s="41"/>
      <c r="N16" s="55"/>
      <c r="O16" s="41"/>
      <c r="P16" s="41"/>
      <c r="Q16" s="41"/>
    </row>
    <row r="17" spans="1:19" ht="19.95" customHeight="1">
      <c r="A17" s="51"/>
      <c r="B17" s="41" t="s">
        <v>25</v>
      </c>
      <c r="C17" s="56">
        <f>SUM(D14*20,G14*6,J14*3)</f>
        <v>0</v>
      </c>
      <c r="D17" s="59" t="s">
        <v>24</v>
      </c>
      <c r="E17" s="41" t="s">
        <v>55</v>
      </c>
      <c r="F17" s="117">
        <f>緑化計画書!H27</f>
        <v>0</v>
      </c>
      <c r="G17" s="51" t="s">
        <v>79</v>
      </c>
      <c r="H17" s="117">
        <f>緑化計画書!K27</f>
        <v>0</v>
      </c>
      <c r="I17" s="32" t="s">
        <v>24</v>
      </c>
      <c r="K17" s="46"/>
      <c r="L17" s="44" t="s">
        <v>71</v>
      </c>
      <c r="M17" s="58" t="str">
        <f>IF(D14+G14+J14&gt;0,IF(C17&gt;=F17+H17,"正","否"),"")</f>
        <v/>
      </c>
      <c r="N17" s="55"/>
      <c r="O17" s="41"/>
      <c r="P17" s="41"/>
      <c r="Q17" s="41"/>
    </row>
    <row r="18" spans="1:19" ht="19.95" customHeight="1" thickBot="1">
      <c r="A18" s="51"/>
      <c r="C18" s="41"/>
      <c r="D18" s="41"/>
      <c r="E18" s="55"/>
      <c r="F18" s="41"/>
      <c r="G18" s="41"/>
      <c r="H18" s="41"/>
      <c r="I18" s="41"/>
      <c r="J18" s="59"/>
      <c r="L18" s="44"/>
      <c r="M18" s="41"/>
      <c r="N18" s="55"/>
      <c r="O18" s="41"/>
      <c r="P18" s="41"/>
      <c r="Q18" s="41"/>
    </row>
    <row r="19" spans="1:19" ht="19.95" customHeight="1" thickTop="1" thickBot="1">
      <c r="A19" s="54" t="s">
        <v>57</v>
      </c>
      <c r="B19" s="186" t="s">
        <v>60</v>
      </c>
      <c r="C19" s="182"/>
      <c r="D19" s="66"/>
      <c r="E19" s="41" t="s">
        <v>58</v>
      </c>
      <c r="J19" s="32"/>
      <c r="L19" s="44"/>
    </row>
    <row r="20" spans="1:19" ht="4.95" customHeight="1" thickTop="1">
      <c r="A20" s="60"/>
      <c r="B20" s="44"/>
      <c r="C20" s="43"/>
      <c r="D20" s="45"/>
      <c r="E20" s="43"/>
      <c r="J20" s="32"/>
      <c r="L20" s="44"/>
    </row>
    <row r="21" spans="1:19" ht="18">
      <c r="A21" s="60"/>
      <c r="B21" s="44"/>
      <c r="C21" s="43"/>
      <c r="D21" s="45"/>
      <c r="E21" s="41"/>
      <c r="F21" s="41" t="s">
        <v>73</v>
      </c>
      <c r="G21" s="41"/>
      <c r="H21" s="41" t="s">
        <v>72</v>
      </c>
      <c r="I21" s="32"/>
      <c r="L21" s="44"/>
    </row>
    <row r="22" spans="1:19" ht="19.95" customHeight="1">
      <c r="B22" s="41" t="s">
        <v>25</v>
      </c>
      <c r="C22" s="121">
        <f>0.5*D19</f>
        <v>0</v>
      </c>
      <c r="D22" s="59" t="s">
        <v>24</v>
      </c>
      <c r="E22" s="41" t="s">
        <v>55</v>
      </c>
      <c r="F22" s="117">
        <f>緑化計画書!H27</f>
        <v>0</v>
      </c>
      <c r="G22" s="51" t="s">
        <v>79</v>
      </c>
      <c r="H22" s="117">
        <f>緑化計画書!K27</f>
        <v>0</v>
      </c>
      <c r="I22" s="32" t="s">
        <v>24</v>
      </c>
      <c r="K22" s="46"/>
      <c r="L22" s="44" t="s">
        <v>71</v>
      </c>
      <c r="M22" s="58" t="str">
        <f>IF(D19&gt;0, IF(C22&gt;=F22+H22, "正", "否"), "")</f>
        <v/>
      </c>
    </row>
    <row r="23" spans="1:19" s="62" customFormat="1" ht="19.95" customHeight="1">
      <c r="A23" s="32"/>
      <c r="B23" s="32"/>
      <c r="C23" s="32"/>
      <c r="D23" s="32"/>
      <c r="E23" s="61"/>
      <c r="F23" s="32"/>
      <c r="G23" s="32"/>
      <c r="H23" s="32"/>
      <c r="I23" s="32"/>
      <c r="J23" s="32"/>
      <c r="K23" s="32"/>
      <c r="M23" s="32"/>
      <c r="N23" s="32"/>
      <c r="O23" s="32"/>
      <c r="P23" s="32"/>
      <c r="Q23" s="32"/>
      <c r="R23" s="32"/>
      <c r="S23" s="32"/>
    </row>
    <row r="24" spans="1:19" s="62" customFormat="1" ht="19.95" customHeight="1">
      <c r="A24" s="32"/>
      <c r="B24" s="32"/>
      <c r="C24" s="32"/>
      <c r="D24" s="32"/>
      <c r="E24" s="61"/>
      <c r="F24" s="32"/>
      <c r="G24" s="32"/>
      <c r="H24" s="32"/>
      <c r="I24" s="32"/>
      <c r="J24" s="32"/>
      <c r="K24" s="32"/>
      <c r="M24" s="32"/>
      <c r="N24" s="32"/>
      <c r="O24" s="32"/>
      <c r="P24" s="32"/>
      <c r="Q24" s="32"/>
      <c r="R24" s="32"/>
      <c r="S24" s="32"/>
    </row>
    <row r="25" spans="1:19" s="62" customFormat="1" ht="19.95" customHeight="1">
      <c r="A25" s="192" t="s">
        <v>88</v>
      </c>
      <c r="B25" s="193"/>
      <c r="C25" s="193"/>
      <c r="D25" s="193"/>
      <c r="E25" s="193"/>
      <c r="F25" s="193"/>
      <c r="G25" s="193"/>
      <c r="H25" s="193"/>
      <c r="I25" s="193"/>
      <c r="J25" s="193"/>
      <c r="K25" s="194"/>
      <c r="M25" s="32"/>
      <c r="N25" s="32"/>
      <c r="O25" s="32"/>
      <c r="P25" s="32"/>
      <c r="Q25" s="32"/>
      <c r="R25" s="32"/>
      <c r="S25" s="32"/>
    </row>
    <row r="26" spans="1:19" s="62" customFormat="1" ht="15" thickBot="1">
      <c r="A26" s="42" t="s">
        <v>80</v>
      </c>
      <c r="B26" s="32"/>
      <c r="C26" s="32"/>
      <c r="D26" s="32"/>
      <c r="E26" s="61"/>
      <c r="F26" s="32"/>
      <c r="G26" s="32"/>
      <c r="H26" s="32"/>
      <c r="I26" s="32"/>
      <c r="J26" s="32"/>
      <c r="K26" s="32"/>
      <c r="M26" s="32"/>
      <c r="N26" s="32"/>
      <c r="O26" s="32"/>
      <c r="P26" s="32"/>
      <c r="Q26" s="32"/>
      <c r="R26" s="32"/>
      <c r="S26" s="32"/>
    </row>
    <row r="27" spans="1:19" s="62" customFormat="1" ht="19.95" customHeight="1" thickTop="1" thickBot="1">
      <c r="A27" s="207" t="s">
        <v>62</v>
      </c>
      <c r="B27" s="182" t="s">
        <v>67</v>
      </c>
      <c r="C27" s="182"/>
      <c r="D27" s="67"/>
      <c r="E27" s="32" t="s">
        <v>24</v>
      </c>
      <c r="F27" s="44" t="s">
        <v>69</v>
      </c>
      <c r="G27" s="182" t="s">
        <v>68</v>
      </c>
      <c r="H27" s="208"/>
      <c r="I27" s="57">
        <f>ROUNDDOWN(D27*2,0)</f>
        <v>0</v>
      </c>
      <c r="J27" s="32" t="s">
        <v>54</v>
      </c>
      <c r="K27" s="32"/>
      <c r="N27" s="32"/>
      <c r="O27" s="32"/>
      <c r="P27" s="32"/>
      <c r="Q27" s="32"/>
      <c r="R27" s="32"/>
      <c r="S27" s="32"/>
    </row>
    <row r="28" spans="1:19" s="62" customFormat="1" ht="19.95" customHeight="1" thickTop="1" thickBot="1">
      <c r="A28" s="207"/>
      <c r="B28" s="182" t="s">
        <v>70</v>
      </c>
      <c r="C28" s="182"/>
      <c r="D28" s="182"/>
      <c r="E28" s="182"/>
      <c r="F28" s="68"/>
      <c r="G28" s="63" t="s">
        <v>54</v>
      </c>
      <c r="J28" s="32"/>
      <c r="L28" s="44" t="s">
        <v>71</v>
      </c>
      <c r="M28" s="64" t="str">
        <f>IF(AND(D27&gt;0,F28&gt;0),IF(F28&gt;=I27,"正","否"),"")</f>
        <v/>
      </c>
      <c r="N28" s="32"/>
      <c r="O28" s="32"/>
      <c r="P28" s="32"/>
      <c r="Q28" s="32"/>
      <c r="R28" s="32"/>
      <c r="S28" s="32"/>
    </row>
    <row r="29" spans="1:19" s="62" customFormat="1" ht="19.95" customHeight="1" thickTop="1" thickBot="1">
      <c r="A29" s="207" t="s">
        <v>63</v>
      </c>
      <c r="B29" s="182" t="s">
        <v>67</v>
      </c>
      <c r="C29" s="182"/>
      <c r="D29" s="67"/>
      <c r="E29" s="32" t="s">
        <v>24</v>
      </c>
      <c r="F29" s="44" t="s">
        <v>69</v>
      </c>
      <c r="G29" s="182" t="s">
        <v>68</v>
      </c>
      <c r="H29" s="208"/>
      <c r="I29" s="57">
        <f>ROUNDDOWN(D29*2,0)</f>
        <v>0</v>
      </c>
      <c r="J29" s="32" t="s">
        <v>54</v>
      </c>
      <c r="K29" s="32"/>
      <c r="L29" s="65"/>
      <c r="N29" s="32"/>
      <c r="O29" s="32"/>
      <c r="P29" s="32"/>
      <c r="Q29" s="32"/>
      <c r="R29" s="32"/>
      <c r="S29" s="32"/>
    </row>
    <row r="30" spans="1:19" s="62" customFormat="1" ht="19.95" customHeight="1" thickTop="1" thickBot="1">
      <c r="A30" s="207"/>
      <c r="B30" s="182" t="s">
        <v>70</v>
      </c>
      <c r="C30" s="182"/>
      <c r="D30" s="182"/>
      <c r="E30" s="182"/>
      <c r="F30" s="68"/>
      <c r="G30" s="63" t="s">
        <v>54</v>
      </c>
      <c r="J30" s="32"/>
      <c r="L30" s="44" t="s">
        <v>71</v>
      </c>
      <c r="M30" s="64" t="str">
        <f>IF(AND(D29&gt;0,F30&gt;0),IF(F30&gt;=I29,"正","否"),"")</f>
        <v/>
      </c>
      <c r="N30" s="32"/>
      <c r="O30" s="32"/>
      <c r="P30" s="32"/>
      <c r="Q30" s="32"/>
      <c r="R30" s="32"/>
      <c r="S30" s="32"/>
    </row>
    <row r="31" spans="1:19" s="62" customFormat="1" ht="19.95" customHeight="1" thickTop="1" thickBot="1">
      <c r="A31" s="207" t="s">
        <v>64</v>
      </c>
      <c r="B31" s="182" t="s">
        <v>67</v>
      </c>
      <c r="C31" s="182"/>
      <c r="D31" s="67"/>
      <c r="E31" s="32" t="s">
        <v>24</v>
      </c>
      <c r="F31" s="44" t="s">
        <v>69</v>
      </c>
      <c r="G31" s="182" t="s">
        <v>68</v>
      </c>
      <c r="H31" s="208"/>
      <c r="I31" s="57">
        <f>ROUNDDOWN(D31*2,0)</f>
        <v>0</v>
      </c>
      <c r="J31" s="32" t="s">
        <v>54</v>
      </c>
      <c r="K31" s="32"/>
      <c r="L31" s="65"/>
      <c r="N31" s="32"/>
      <c r="O31" s="32"/>
      <c r="P31" s="32"/>
      <c r="Q31" s="32"/>
      <c r="R31" s="32"/>
      <c r="S31" s="32"/>
    </row>
    <row r="32" spans="1:19" s="62" customFormat="1" ht="19.95" customHeight="1" thickTop="1" thickBot="1">
      <c r="A32" s="207"/>
      <c r="B32" s="182" t="s">
        <v>70</v>
      </c>
      <c r="C32" s="182"/>
      <c r="D32" s="182"/>
      <c r="E32" s="182"/>
      <c r="F32" s="68"/>
      <c r="G32" s="63" t="s">
        <v>54</v>
      </c>
      <c r="J32" s="32"/>
      <c r="L32" s="44" t="s">
        <v>71</v>
      </c>
      <c r="M32" s="64" t="str">
        <f>IF(AND(D31&gt;0,F32&gt;0),IF(F32&gt;=I31,"正","否"),"")</f>
        <v/>
      </c>
      <c r="N32" s="32"/>
      <c r="O32" s="32"/>
      <c r="P32" s="32"/>
      <c r="Q32" s="32"/>
      <c r="R32" s="32"/>
      <c r="S32" s="32"/>
    </row>
    <row r="33" spans="1:19" s="62" customFormat="1" ht="19.95" customHeight="1" thickTop="1" thickBot="1">
      <c r="A33" s="207" t="s">
        <v>65</v>
      </c>
      <c r="B33" s="182" t="s">
        <v>67</v>
      </c>
      <c r="C33" s="182"/>
      <c r="D33" s="67"/>
      <c r="E33" s="32" t="s">
        <v>24</v>
      </c>
      <c r="F33" s="44" t="s">
        <v>69</v>
      </c>
      <c r="G33" s="182" t="s">
        <v>68</v>
      </c>
      <c r="H33" s="208"/>
      <c r="I33" s="57">
        <f>ROUNDDOWN(D33*2,0)</f>
        <v>0</v>
      </c>
      <c r="J33" s="32" t="s">
        <v>54</v>
      </c>
      <c r="K33" s="32"/>
      <c r="L33" s="65"/>
      <c r="N33" s="32"/>
      <c r="O33" s="32"/>
      <c r="P33" s="32"/>
      <c r="Q33" s="32"/>
      <c r="R33" s="32"/>
      <c r="S33" s="32"/>
    </row>
    <row r="34" spans="1:19" s="62" customFormat="1" ht="19.95" customHeight="1" thickTop="1" thickBot="1">
      <c r="A34" s="207"/>
      <c r="B34" s="182" t="s">
        <v>70</v>
      </c>
      <c r="C34" s="182"/>
      <c r="D34" s="182"/>
      <c r="E34" s="182"/>
      <c r="F34" s="68"/>
      <c r="G34" s="63" t="s">
        <v>54</v>
      </c>
      <c r="J34" s="32"/>
      <c r="L34" s="44" t="s">
        <v>71</v>
      </c>
      <c r="M34" s="64" t="str">
        <f>IF(AND(D33&gt;0,F34&gt;0),IF(F34&gt;=I33,"正","否"),"")</f>
        <v/>
      </c>
      <c r="N34" s="32"/>
      <c r="O34" s="32"/>
      <c r="P34" s="32"/>
      <c r="Q34" s="32"/>
      <c r="R34" s="32"/>
      <c r="S34" s="32"/>
    </row>
    <row r="35" spans="1:19" s="62" customFormat="1" ht="19.95" customHeight="1" thickTop="1" thickBot="1">
      <c r="A35" s="207" t="s">
        <v>66</v>
      </c>
      <c r="B35" s="182" t="s">
        <v>67</v>
      </c>
      <c r="C35" s="182"/>
      <c r="D35" s="67"/>
      <c r="E35" s="32" t="s">
        <v>24</v>
      </c>
      <c r="F35" s="44" t="s">
        <v>69</v>
      </c>
      <c r="G35" s="182" t="s">
        <v>68</v>
      </c>
      <c r="H35" s="208"/>
      <c r="I35" s="57">
        <f>ROUNDDOWN(D35*2,0)</f>
        <v>0</v>
      </c>
      <c r="J35" s="32" t="s">
        <v>54</v>
      </c>
      <c r="K35" s="32"/>
      <c r="L35" s="65"/>
      <c r="N35" s="32"/>
      <c r="O35" s="32"/>
      <c r="P35" s="32"/>
      <c r="Q35" s="32"/>
      <c r="R35" s="32"/>
      <c r="S35" s="32"/>
    </row>
    <row r="36" spans="1:19" s="62" customFormat="1" ht="19.95" customHeight="1" thickTop="1" thickBot="1">
      <c r="A36" s="207"/>
      <c r="B36" s="182" t="s">
        <v>70</v>
      </c>
      <c r="C36" s="182"/>
      <c r="D36" s="182"/>
      <c r="E36" s="182"/>
      <c r="F36" s="68"/>
      <c r="G36" s="63" t="s">
        <v>54</v>
      </c>
      <c r="J36" s="32"/>
      <c r="L36" s="44" t="s">
        <v>71</v>
      </c>
      <c r="M36" s="64" t="str">
        <f>IF(AND(D35&gt;0,F36&gt;0),IF(F36&gt;=I35,"正","否"),"")</f>
        <v/>
      </c>
      <c r="N36" s="32"/>
      <c r="O36" s="32"/>
      <c r="P36" s="32"/>
      <c r="Q36" s="32"/>
      <c r="R36" s="32"/>
      <c r="S36" s="32"/>
    </row>
    <row r="37" spans="1:19" s="62" customFormat="1" ht="19.95" customHeight="1" thickTop="1" thickBot="1">
      <c r="A37" s="207" t="s">
        <v>169</v>
      </c>
      <c r="B37" s="182" t="s">
        <v>67</v>
      </c>
      <c r="C37" s="182"/>
      <c r="D37" s="67"/>
      <c r="E37" s="32" t="s">
        <v>24</v>
      </c>
      <c r="F37" s="119" t="s">
        <v>69</v>
      </c>
      <c r="G37" s="182" t="s">
        <v>68</v>
      </c>
      <c r="H37" s="208"/>
      <c r="I37" s="57">
        <f>ROUNDDOWN(D37*2,0)</f>
        <v>0</v>
      </c>
      <c r="J37" s="32" t="s">
        <v>54</v>
      </c>
      <c r="K37" s="32"/>
      <c r="L37" s="65"/>
      <c r="N37" s="32"/>
      <c r="O37" s="32"/>
      <c r="P37" s="32"/>
      <c r="Q37" s="32"/>
      <c r="R37" s="32"/>
      <c r="S37" s="32"/>
    </row>
    <row r="38" spans="1:19" s="62" customFormat="1" ht="19.95" customHeight="1" thickTop="1" thickBot="1">
      <c r="A38" s="207"/>
      <c r="B38" s="182" t="s">
        <v>70</v>
      </c>
      <c r="C38" s="182"/>
      <c r="D38" s="182"/>
      <c r="E38" s="182"/>
      <c r="F38" s="68"/>
      <c r="G38" s="118" t="s">
        <v>54</v>
      </c>
      <c r="J38" s="32"/>
      <c r="L38" s="119" t="s">
        <v>71</v>
      </c>
      <c r="M38" s="64" t="str">
        <f>IF(AND(D37&gt;0,F38&gt;0),IF(F38&gt;=I37,"正","否"),"")</f>
        <v/>
      </c>
      <c r="N38" s="32"/>
      <c r="O38" s="32"/>
      <c r="P38" s="32"/>
      <c r="Q38" s="32"/>
      <c r="R38" s="32"/>
      <c r="S38" s="32"/>
    </row>
    <row r="39" spans="1:19" s="62" customFormat="1" ht="19.95" customHeight="1" thickTop="1">
      <c r="A39" s="32"/>
      <c r="B39" s="32"/>
      <c r="C39" s="32"/>
      <c r="D39" s="32"/>
      <c r="E39" s="61"/>
      <c r="F39" s="32"/>
      <c r="G39" s="32"/>
      <c r="H39" s="32"/>
      <c r="I39" s="32"/>
      <c r="J39" s="32"/>
      <c r="K39" s="32"/>
      <c r="M39" s="32"/>
      <c r="N39" s="32"/>
      <c r="O39" s="32"/>
      <c r="P39" s="32"/>
      <c r="Q39" s="32"/>
      <c r="R39" s="32"/>
      <c r="S39" s="32"/>
    </row>
    <row r="40" spans="1:19" s="62" customFormat="1" ht="19.95" customHeight="1">
      <c r="A40" s="32"/>
      <c r="B40" s="32"/>
      <c r="C40" s="32"/>
      <c r="D40" s="32"/>
      <c r="E40" s="61"/>
      <c r="F40" s="32"/>
      <c r="G40" s="32"/>
      <c r="H40" s="32"/>
      <c r="I40" s="32"/>
      <c r="J40" s="32"/>
      <c r="K40" s="32"/>
      <c r="M40" s="32"/>
      <c r="N40" s="32"/>
      <c r="O40" s="32"/>
      <c r="P40" s="32"/>
      <c r="Q40" s="32"/>
      <c r="R40" s="32"/>
      <c r="S40" s="32"/>
    </row>
    <row r="41" spans="1:19" s="62" customFormat="1" ht="19.95" customHeight="1">
      <c r="A41" s="32"/>
      <c r="B41" s="32"/>
      <c r="C41" s="32"/>
      <c r="D41" s="32"/>
      <c r="E41" s="61"/>
      <c r="F41" s="32"/>
      <c r="G41" s="32"/>
      <c r="H41" s="32"/>
      <c r="I41" s="32"/>
      <c r="J41" s="32"/>
      <c r="K41" s="32"/>
      <c r="M41" s="32"/>
      <c r="N41" s="32"/>
      <c r="O41" s="32"/>
      <c r="P41" s="32"/>
      <c r="Q41" s="32"/>
      <c r="R41" s="32"/>
      <c r="S41" s="32"/>
    </row>
    <row r="42" spans="1:19" s="62" customFormat="1" ht="19.95" customHeight="1">
      <c r="A42" s="32"/>
      <c r="B42" s="32"/>
      <c r="C42" s="32"/>
      <c r="D42" s="32"/>
      <c r="E42" s="61"/>
      <c r="F42" s="32"/>
      <c r="G42" s="32"/>
      <c r="H42" s="32"/>
      <c r="I42" s="32"/>
      <c r="J42" s="32"/>
      <c r="K42" s="32"/>
      <c r="M42" s="32"/>
      <c r="N42" s="32"/>
      <c r="O42" s="32"/>
      <c r="P42" s="32"/>
      <c r="Q42" s="32"/>
      <c r="R42" s="32"/>
      <c r="S42" s="32"/>
    </row>
    <row r="43" spans="1:19" s="62" customFormat="1" ht="19.95" customHeight="1">
      <c r="A43" s="32"/>
      <c r="B43" s="32"/>
      <c r="C43" s="32"/>
      <c r="D43" s="32"/>
      <c r="E43" s="61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</row>
    <row r="44" spans="1:19" s="62" customFormat="1">
      <c r="A44" s="32"/>
      <c r="B44" s="32"/>
      <c r="C44" s="32"/>
      <c r="D44" s="32"/>
      <c r="E44" s="61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</row>
    <row r="45" spans="1:19" s="62" customFormat="1">
      <c r="A45" s="32"/>
      <c r="B45" s="32"/>
      <c r="C45" s="32"/>
      <c r="D45" s="32"/>
      <c r="E45" s="61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</row>
    <row r="46" spans="1:19" s="62" customFormat="1">
      <c r="A46" s="32"/>
      <c r="B46" s="32"/>
      <c r="C46" s="32"/>
      <c r="D46" s="32"/>
      <c r="E46" s="61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</row>
    <row r="47" spans="1:19" s="62" customFormat="1">
      <c r="A47" s="32"/>
      <c r="B47" s="32"/>
      <c r="C47" s="32"/>
      <c r="D47" s="32"/>
      <c r="E47" s="61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</row>
    <row r="48" spans="1:19" s="62" customFormat="1">
      <c r="A48" s="32"/>
      <c r="B48" s="32"/>
      <c r="C48" s="32"/>
      <c r="D48" s="32"/>
      <c r="E48" s="61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</row>
    <row r="49" spans="1:19" s="62" customFormat="1">
      <c r="A49" s="32"/>
      <c r="B49" s="32"/>
      <c r="C49" s="32"/>
      <c r="D49" s="32"/>
      <c r="E49" s="61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</row>
    <row r="50" spans="1:19" s="62" customFormat="1">
      <c r="A50" s="32"/>
      <c r="B50" s="32"/>
      <c r="C50" s="32"/>
      <c r="D50" s="32"/>
      <c r="E50" s="61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</row>
    <row r="51" spans="1:19" s="62" customFormat="1">
      <c r="A51" s="32"/>
      <c r="B51" s="32"/>
      <c r="C51" s="32"/>
      <c r="D51" s="32"/>
      <c r="E51" s="61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</row>
    <row r="52" spans="1:19" s="62" customFormat="1">
      <c r="A52" s="32"/>
      <c r="B52" s="32"/>
      <c r="C52" s="32"/>
      <c r="D52" s="32"/>
      <c r="E52" s="61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</row>
    <row r="53" spans="1:19" s="62" customFormat="1">
      <c r="A53" s="32"/>
      <c r="B53" s="32"/>
      <c r="C53" s="32"/>
      <c r="D53" s="32"/>
      <c r="E53" s="61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</row>
    <row r="54" spans="1:19" s="62" customFormat="1">
      <c r="A54" s="32"/>
      <c r="B54" s="32"/>
      <c r="C54" s="32"/>
      <c r="D54" s="32"/>
      <c r="E54" s="61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2"/>
      <c r="R54" s="32"/>
      <c r="S54" s="32"/>
    </row>
    <row r="55" spans="1:19" s="62" customFormat="1">
      <c r="A55" s="32"/>
      <c r="B55" s="32"/>
      <c r="C55" s="32"/>
      <c r="D55" s="32"/>
      <c r="E55" s="61"/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2"/>
      <c r="R55" s="32"/>
      <c r="S55" s="32"/>
    </row>
    <row r="56" spans="1:19" s="62" customFormat="1">
      <c r="A56" s="32"/>
      <c r="B56" s="32"/>
      <c r="C56" s="32"/>
      <c r="D56" s="32"/>
      <c r="E56" s="61"/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2"/>
      <c r="R56" s="32"/>
      <c r="S56" s="32"/>
    </row>
    <row r="57" spans="1:19" s="62" customFormat="1">
      <c r="A57" s="32"/>
      <c r="B57" s="32"/>
      <c r="C57" s="32"/>
      <c r="D57" s="32"/>
      <c r="E57" s="61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</row>
    <row r="58" spans="1:19" s="62" customFormat="1">
      <c r="A58" s="32"/>
      <c r="B58" s="32"/>
      <c r="C58" s="32"/>
      <c r="D58" s="32"/>
      <c r="E58" s="61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</row>
    <row r="59" spans="1:19" s="62" customFormat="1">
      <c r="A59" s="32"/>
      <c r="B59" s="32"/>
      <c r="C59" s="32"/>
      <c r="D59" s="32"/>
      <c r="E59" s="61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</row>
    <row r="60" spans="1:19" s="62" customFormat="1">
      <c r="A60" s="32"/>
      <c r="B60" s="32"/>
      <c r="C60" s="32"/>
      <c r="D60" s="32"/>
      <c r="E60" s="61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</row>
    <row r="61" spans="1:19" s="62" customFormat="1">
      <c r="A61" s="32"/>
      <c r="B61" s="32"/>
      <c r="C61" s="32"/>
      <c r="D61" s="32"/>
      <c r="E61" s="61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</row>
    <row r="62" spans="1:19" s="62" customFormat="1">
      <c r="A62" s="32"/>
      <c r="B62" s="32"/>
      <c r="C62" s="32"/>
      <c r="D62" s="32"/>
      <c r="E62" s="61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</row>
    <row r="63" spans="1:19" s="62" customFormat="1">
      <c r="A63" s="32"/>
      <c r="B63" s="32"/>
      <c r="C63" s="32"/>
      <c r="D63" s="32"/>
      <c r="E63" s="61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</row>
    <row r="64" spans="1:19" s="62" customFormat="1">
      <c r="A64" s="32"/>
      <c r="B64" s="32"/>
      <c r="C64" s="32"/>
      <c r="D64" s="32"/>
      <c r="E64" s="61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</row>
    <row r="65" spans="1:19" s="62" customFormat="1">
      <c r="A65" s="32"/>
      <c r="B65" s="32"/>
      <c r="C65" s="32"/>
      <c r="D65" s="32"/>
      <c r="E65" s="61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</row>
    <row r="66" spans="1:19" s="62" customFormat="1">
      <c r="A66" s="32"/>
      <c r="B66" s="32"/>
      <c r="C66" s="32"/>
      <c r="D66" s="32"/>
      <c r="E66" s="61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</row>
    <row r="67" spans="1:19" s="62" customFormat="1">
      <c r="A67" s="32"/>
      <c r="B67" s="32"/>
      <c r="C67" s="32"/>
      <c r="D67" s="32"/>
      <c r="E67" s="61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</row>
    <row r="68" spans="1:19" s="62" customFormat="1">
      <c r="A68" s="32"/>
      <c r="B68" s="32"/>
      <c r="C68" s="32"/>
      <c r="D68" s="32"/>
      <c r="E68" s="61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</row>
    <row r="69" spans="1:19" s="62" customFormat="1">
      <c r="A69" s="32"/>
      <c r="B69" s="32"/>
      <c r="C69" s="32"/>
      <c r="D69" s="32"/>
      <c r="E69" s="61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</row>
    <row r="70" spans="1:19" s="62" customFormat="1">
      <c r="A70" s="32"/>
      <c r="B70" s="32"/>
      <c r="C70" s="32"/>
      <c r="D70" s="32"/>
      <c r="E70" s="61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</row>
    <row r="71" spans="1:19" s="62" customFormat="1">
      <c r="A71" s="32"/>
      <c r="B71" s="32"/>
      <c r="C71" s="32"/>
      <c r="D71" s="32"/>
      <c r="E71" s="61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</row>
    <row r="72" spans="1:19" s="62" customFormat="1">
      <c r="A72" s="32"/>
      <c r="B72" s="32"/>
      <c r="C72" s="32"/>
      <c r="D72" s="32"/>
      <c r="E72" s="61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</row>
    <row r="73" spans="1:19" s="62" customFormat="1">
      <c r="A73" s="32"/>
      <c r="B73" s="32"/>
      <c r="C73" s="32"/>
      <c r="D73" s="32"/>
      <c r="E73" s="61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</row>
    <row r="74" spans="1:19" s="62" customFormat="1">
      <c r="A74" s="32"/>
      <c r="B74" s="32"/>
      <c r="C74" s="32"/>
      <c r="D74" s="32"/>
      <c r="E74" s="61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</row>
    <row r="75" spans="1:19" s="62" customFormat="1">
      <c r="A75" s="32"/>
      <c r="B75" s="32"/>
      <c r="C75" s="32"/>
      <c r="D75" s="32"/>
      <c r="E75" s="61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</row>
    <row r="76" spans="1:19" s="62" customFormat="1">
      <c r="A76" s="32"/>
      <c r="B76" s="32"/>
      <c r="C76" s="32"/>
      <c r="D76" s="32"/>
      <c r="E76" s="61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</row>
    <row r="77" spans="1:19" s="62" customFormat="1">
      <c r="A77" s="32"/>
      <c r="B77" s="32"/>
      <c r="C77" s="32"/>
      <c r="D77" s="32"/>
      <c r="E77" s="61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</row>
    <row r="78" spans="1:19" s="62" customFormat="1">
      <c r="A78" s="32"/>
      <c r="B78" s="32"/>
      <c r="C78" s="32"/>
      <c r="D78" s="32"/>
      <c r="E78" s="61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</row>
    <row r="79" spans="1:19" s="62" customFormat="1">
      <c r="A79" s="32"/>
      <c r="B79" s="32"/>
      <c r="C79" s="32"/>
      <c r="D79" s="32"/>
      <c r="E79" s="61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</row>
    <row r="80" spans="1:19" s="62" customFormat="1">
      <c r="A80" s="32"/>
      <c r="B80" s="32"/>
      <c r="C80" s="32"/>
      <c r="D80" s="32"/>
      <c r="E80" s="61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</row>
    <row r="81" spans="1:19" s="62" customFormat="1">
      <c r="A81" s="32"/>
      <c r="B81" s="32"/>
      <c r="C81" s="32"/>
      <c r="D81" s="32"/>
      <c r="E81" s="61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</row>
    <row r="82" spans="1:19" s="62" customFormat="1">
      <c r="A82" s="32"/>
      <c r="B82" s="32"/>
      <c r="C82" s="32"/>
      <c r="D82" s="32"/>
      <c r="E82" s="61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</row>
    <row r="83" spans="1:19" s="62" customFormat="1">
      <c r="A83" s="32"/>
      <c r="B83" s="32"/>
      <c r="C83" s="32"/>
      <c r="D83" s="32"/>
      <c r="E83" s="61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</row>
    <row r="84" spans="1:19" s="62" customFormat="1">
      <c r="A84" s="32"/>
      <c r="B84" s="32"/>
      <c r="C84" s="32"/>
      <c r="D84" s="32"/>
      <c r="E84" s="61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</row>
    <row r="85" spans="1:19" s="62" customFormat="1">
      <c r="A85" s="32"/>
      <c r="B85" s="32"/>
      <c r="C85" s="32"/>
      <c r="D85" s="32"/>
      <c r="E85" s="61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</row>
    <row r="86" spans="1:19" s="62" customFormat="1">
      <c r="A86" s="32"/>
      <c r="B86" s="32"/>
      <c r="C86" s="32"/>
      <c r="D86" s="32"/>
      <c r="E86" s="61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2"/>
      <c r="R86" s="32"/>
      <c r="S86" s="32"/>
    </row>
    <row r="87" spans="1:19" s="62" customFormat="1">
      <c r="A87" s="32"/>
      <c r="B87" s="32"/>
      <c r="C87" s="32"/>
      <c r="D87" s="32"/>
      <c r="E87" s="61"/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</row>
    <row r="88" spans="1:19" s="62" customFormat="1">
      <c r="A88" s="32"/>
      <c r="B88" s="32"/>
      <c r="C88" s="32"/>
      <c r="D88" s="32"/>
      <c r="E88" s="61"/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2"/>
      <c r="R88" s="32"/>
      <c r="S88" s="32"/>
    </row>
    <row r="89" spans="1:19" s="62" customFormat="1">
      <c r="A89" s="32"/>
      <c r="B89" s="32"/>
      <c r="C89" s="32"/>
      <c r="D89" s="32"/>
      <c r="E89" s="61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</row>
    <row r="90" spans="1:19" s="62" customFormat="1">
      <c r="A90" s="32"/>
      <c r="B90" s="32"/>
      <c r="C90" s="32"/>
      <c r="D90" s="32"/>
      <c r="E90" s="61"/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</row>
    <row r="91" spans="1:19" s="62" customFormat="1">
      <c r="A91" s="32"/>
      <c r="B91" s="32"/>
      <c r="C91" s="32"/>
      <c r="D91" s="32"/>
      <c r="E91" s="61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</row>
    <row r="92" spans="1:19" s="62" customFormat="1">
      <c r="A92" s="32"/>
      <c r="B92" s="32"/>
      <c r="C92" s="32"/>
      <c r="D92" s="32"/>
      <c r="E92" s="61"/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2"/>
      <c r="R92" s="32"/>
      <c r="S92" s="32"/>
    </row>
    <row r="93" spans="1:19" s="62" customFormat="1">
      <c r="A93" s="32"/>
      <c r="B93" s="32"/>
      <c r="C93" s="32"/>
      <c r="D93" s="32"/>
      <c r="E93" s="61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</row>
    <row r="94" spans="1:19" s="62" customFormat="1">
      <c r="A94" s="32"/>
      <c r="B94" s="32"/>
      <c r="C94" s="32"/>
      <c r="D94" s="32"/>
      <c r="E94" s="61"/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2"/>
      <c r="R94" s="32"/>
      <c r="S94" s="32"/>
    </row>
    <row r="95" spans="1:19" s="62" customFormat="1">
      <c r="A95" s="32"/>
      <c r="B95" s="32"/>
      <c r="C95" s="32"/>
      <c r="D95" s="32"/>
      <c r="E95" s="61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</row>
    <row r="96" spans="1:19" s="62" customFormat="1">
      <c r="A96" s="32"/>
      <c r="B96" s="32"/>
      <c r="C96" s="32"/>
      <c r="D96" s="32"/>
      <c r="E96" s="61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2"/>
      <c r="R96" s="32"/>
      <c r="S96" s="32"/>
    </row>
    <row r="97" spans="1:19" s="62" customFormat="1">
      <c r="A97" s="32"/>
      <c r="B97" s="32"/>
      <c r="C97" s="32"/>
      <c r="D97" s="32"/>
      <c r="E97" s="61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</row>
    <row r="98" spans="1:19" s="62" customFormat="1">
      <c r="A98" s="32"/>
      <c r="B98" s="32"/>
      <c r="C98" s="32"/>
      <c r="D98" s="32"/>
      <c r="E98" s="61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</row>
    <row r="99" spans="1:19" s="62" customFormat="1">
      <c r="A99" s="32"/>
      <c r="B99" s="32"/>
      <c r="C99" s="32"/>
      <c r="D99" s="32"/>
      <c r="E99" s="61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</row>
    <row r="100" spans="1:19" s="62" customFormat="1">
      <c r="A100" s="32"/>
      <c r="B100" s="32"/>
      <c r="C100" s="32"/>
      <c r="D100" s="32"/>
      <c r="E100" s="61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2"/>
      <c r="R100" s="32"/>
      <c r="S100" s="32"/>
    </row>
    <row r="101" spans="1:19" s="62" customFormat="1">
      <c r="A101" s="32"/>
      <c r="B101" s="32"/>
      <c r="C101" s="32"/>
      <c r="D101" s="32"/>
      <c r="E101" s="61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2"/>
      <c r="R101" s="32"/>
      <c r="S101" s="32"/>
    </row>
    <row r="102" spans="1:19" s="62" customFormat="1">
      <c r="A102" s="32"/>
      <c r="B102" s="32"/>
      <c r="C102" s="32"/>
      <c r="D102" s="32"/>
      <c r="E102" s="61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</row>
    <row r="103" spans="1:19" s="62" customFormat="1">
      <c r="A103" s="32"/>
      <c r="B103" s="32"/>
      <c r="C103" s="32"/>
      <c r="D103" s="32"/>
      <c r="E103" s="61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</row>
    <row r="104" spans="1:19" s="62" customFormat="1">
      <c r="A104" s="32"/>
      <c r="B104" s="32"/>
      <c r="C104" s="32"/>
      <c r="D104" s="32"/>
      <c r="E104" s="61"/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2"/>
      <c r="R104" s="32"/>
      <c r="S104" s="32"/>
    </row>
    <row r="105" spans="1:19" s="62" customFormat="1">
      <c r="A105" s="32"/>
      <c r="B105" s="32"/>
      <c r="C105" s="32"/>
      <c r="D105" s="32"/>
      <c r="E105" s="61"/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2"/>
      <c r="R105" s="32"/>
      <c r="S105" s="32"/>
    </row>
    <row r="106" spans="1:19" s="62" customFormat="1">
      <c r="A106" s="32"/>
      <c r="B106" s="32"/>
      <c r="C106" s="32"/>
      <c r="D106" s="32"/>
      <c r="E106" s="61"/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2"/>
      <c r="R106" s="32"/>
      <c r="S106" s="32"/>
    </row>
    <row r="107" spans="1:19" s="62" customFormat="1">
      <c r="A107" s="32"/>
      <c r="B107" s="32"/>
      <c r="C107" s="32"/>
      <c r="D107" s="32"/>
      <c r="E107" s="61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</row>
    <row r="108" spans="1:19" s="62" customFormat="1">
      <c r="A108" s="32"/>
      <c r="B108" s="32"/>
      <c r="C108" s="32"/>
      <c r="D108" s="32"/>
      <c r="E108" s="61"/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2"/>
      <c r="R108" s="32"/>
      <c r="S108" s="32"/>
    </row>
    <row r="109" spans="1:19" s="62" customFormat="1">
      <c r="A109" s="32"/>
      <c r="B109" s="32"/>
      <c r="C109" s="32"/>
      <c r="D109" s="32"/>
      <c r="E109" s="61"/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2"/>
      <c r="R109" s="32"/>
      <c r="S109" s="32"/>
    </row>
    <row r="110" spans="1:19" s="62" customFormat="1">
      <c r="A110" s="32"/>
      <c r="B110" s="32"/>
      <c r="C110" s="32"/>
      <c r="D110" s="32"/>
      <c r="E110" s="61"/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2"/>
      <c r="R110" s="32"/>
      <c r="S110" s="32"/>
    </row>
    <row r="111" spans="1:19" s="62" customFormat="1">
      <c r="A111" s="32"/>
      <c r="B111" s="32"/>
      <c r="C111" s="32"/>
      <c r="D111" s="32"/>
      <c r="E111" s="61"/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2"/>
      <c r="R111" s="32"/>
      <c r="S111" s="32"/>
    </row>
    <row r="112" spans="1:19" s="62" customFormat="1">
      <c r="A112" s="32"/>
      <c r="B112" s="32"/>
      <c r="C112" s="32"/>
      <c r="D112" s="32"/>
      <c r="E112" s="61"/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2"/>
      <c r="R112" s="32"/>
      <c r="S112" s="32"/>
    </row>
    <row r="113" spans="1:19" s="62" customFormat="1">
      <c r="A113" s="32"/>
      <c r="B113" s="32"/>
      <c r="C113" s="32"/>
      <c r="D113" s="32"/>
      <c r="E113" s="61"/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2"/>
      <c r="R113" s="32"/>
      <c r="S113" s="32"/>
    </row>
    <row r="114" spans="1:19" s="62" customFormat="1">
      <c r="A114" s="32"/>
      <c r="B114" s="32"/>
      <c r="C114" s="32"/>
      <c r="D114" s="32"/>
      <c r="E114" s="61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</row>
    <row r="115" spans="1:19" s="62" customFormat="1">
      <c r="A115" s="32"/>
      <c r="B115" s="32"/>
      <c r="C115" s="32"/>
      <c r="D115" s="32"/>
      <c r="E115" s="61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</row>
    <row r="116" spans="1:19" s="62" customFormat="1">
      <c r="A116" s="32"/>
      <c r="B116" s="32"/>
      <c r="C116" s="32"/>
      <c r="D116" s="32"/>
      <c r="E116" s="61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2"/>
      <c r="R116" s="32"/>
      <c r="S116" s="32"/>
    </row>
    <row r="117" spans="1:19" s="62" customFormat="1">
      <c r="A117" s="32"/>
      <c r="B117" s="32"/>
      <c r="C117" s="32"/>
      <c r="D117" s="32"/>
      <c r="E117" s="61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2"/>
      <c r="R117" s="32"/>
      <c r="S117" s="32"/>
    </row>
    <row r="118" spans="1:19" s="62" customFormat="1">
      <c r="A118" s="32"/>
      <c r="B118" s="32"/>
      <c r="C118" s="32"/>
      <c r="D118" s="32"/>
      <c r="E118" s="61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</row>
    <row r="119" spans="1:19" s="62" customFormat="1">
      <c r="A119" s="32"/>
      <c r="B119" s="32"/>
      <c r="C119" s="32"/>
      <c r="D119" s="32"/>
      <c r="E119" s="61"/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2"/>
      <c r="R119" s="32"/>
      <c r="S119" s="32"/>
    </row>
    <row r="120" spans="1:19" s="62" customFormat="1">
      <c r="A120" s="32"/>
      <c r="B120" s="32"/>
      <c r="C120" s="32"/>
      <c r="D120" s="32"/>
      <c r="E120" s="61"/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2"/>
      <c r="R120" s="32"/>
      <c r="S120" s="32"/>
    </row>
    <row r="121" spans="1:19" s="62" customFormat="1">
      <c r="A121" s="32"/>
      <c r="B121" s="32"/>
      <c r="C121" s="32"/>
      <c r="D121" s="32"/>
      <c r="E121" s="61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</row>
  </sheetData>
  <mergeCells count="48">
    <mergeCell ref="A37:A38"/>
    <mergeCell ref="B37:C37"/>
    <mergeCell ref="G37:H37"/>
    <mergeCell ref="B38:E38"/>
    <mergeCell ref="G33:H33"/>
    <mergeCell ref="A35:A36"/>
    <mergeCell ref="B35:C35"/>
    <mergeCell ref="G35:H35"/>
    <mergeCell ref="B36:E36"/>
    <mergeCell ref="B32:E32"/>
    <mergeCell ref="A33:A34"/>
    <mergeCell ref="B33:C33"/>
    <mergeCell ref="B34:E34"/>
    <mergeCell ref="G27:H27"/>
    <mergeCell ref="B28:E28"/>
    <mergeCell ref="B31:C31"/>
    <mergeCell ref="G31:H31"/>
    <mergeCell ref="A31:A32"/>
    <mergeCell ref="B19:C19"/>
    <mergeCell ref="A27:A28"/>
    <mergeCell ref="B27:C27"/>
    <mergeCell ref="A29:A30"/>
    <mergeCell ref="B29:C29"/>
    <mergeCell ref="A25:K25"/>
    <mergeCell ref="G29:H29"/>
    <mergeCell ref="B30:E30"/>
    <mergeCell ref="A2:K2"/>
    <mergeCell ref="D4:F4"/>
    <mergeCell ref="G4:K4"/>
    <mergeCell ref="G5:K5"/>
    <mergeCell ref="G6:K6"/>
    <mergeCell ref="D5:F5"/>
    <mergeCell ref="A4:C4"/>
    <mergeCell ref="D6:F6"/>
    <mergeCell ref="H14:I14"/>
    <mergeCell ref="A6:C6"/>
    <mergeCell ref="A5:C5"/>
    <mergeCell ref="A8:C8"/>
    <mergeCell ref="A7:C7"/>
    <mergeCell ref="B14:C14"/>
    <mergeCell ref="E14:F14"/>
    <mergeCell ref="D7:F7"/>
    <mergeCell ref="D8:F8"/>
    <mergeCell ref="G7:K7"/>
    <mergeCell ref="A11:K11"/>
    <mergeCell ref="G8:K8"/>
    <mergeCell ref="F13:H13"/>
    <mergeCell ref="I13:K13"/>
  </mergeCells>
  <phoneticPr fontId="3"/>
  <pageMargins left="0.7" right="0.7" top="0.75" bottom="0.75" header="0.3" footer="0.3"/>
  <pageSetup paperSize="9" scale="91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A95AA-BAEA-4471-B1AD-9A650604418E}">
  <sheetPr codeName="Sheet3">
    <tabColor rgb="FFFFFF00"/>
  </sheetPr>
  <dimension ref="A1:M30"/>
  <sheetViews>
    <sheetView view="pageBreakPreview" zoomScale="80" zoomScaleNormal="100" zoomScaleSheetLayoutView="80" workbookViewId="0">
      <selection activeCell="A3" sqref="A3:C3"/>
    </sheetView>
  </sheetViews>
  <sheetFormatPr defaultRowHeight="13.2"/>
  <cols>
    <col min="1" max="1" width="8.77734375" style="105" customWidth="1"/>
    <col min="2" max="2" width="54.44140625" style="122" customWidth="1"/>
    <col min="3" max="3" width="31.109375" style="124" customWidth="1"/>
    <col min="4" max="5" width="8.88671875" style="105"/>
    <col min="6" max="6" width="41.6640625" style="105" bestFit="1" customWidth="1"/>
    <col min="7" max="7" width="25.5546875" style="105" bestFit="1" customWidth="1"/>
    <col min="8" max="8" width="9.77734375" style="105" customWidth="1"/>
    <col min="9" max="16384" width="8.88671875" style="106"/>
  </cols>
  <sheetData>
    <row r="1" spans="1:8" ht="24" customHeight="1">
      <c r="A1" s="210" t="s">
        <v>126</v>
      </c>
      <c r="B1" s="210"/>
      <c r="C1" s="210"/>
      <c r="D1" s="52" t="s">
        <v>168</v>
      </c>
    </row>
    <row r="2" spans="1:8" ht="16.2">
      <c r="A2" s="107"/>
    </row>
    <row r="3" spans="1:8" ht="28.2">
      <c r="A3" s="211" t="s">
        <v>127</v>
      </c>
      <c r="B3" s="211"/>
      <c r="C3" s="211"/>
      <c r="D3" s="108"/>
      <c r="E3" s="108" t="s">
        <v>128</v>
      </c>
      <c r="F3" s="108"/>
      <c r="G3" s="108"/>
      <c r="H3" s="108"/>
    </row>
    <row r="5" spans="1:8" ht="40.049999999999997" customHeight="1">
      <c r="A5" s="212" t="s">
        <v>129</v>
      </c>
      <c r="B5" s="212"/>
      <c r="C5" s="212"/>
      <c r="E5" s="107" t="s">
        <v>130</v>
      </c>
    </row>
    <row r="7" spans="1:8" s="112" customFormat="1" ht="19.2">
      <c r="A7" s="109"/>
      <c r="B7" s="126" t="s">
        <v>131</v>
      </c>
      <c r="C7" s="123" t="s">
        <v>132</v>
      </c>
      <c r="D7" s="110"/>
      <c r="E7" s="129"/>
      <c r="F7" s="111" t="s">
        <v>133</v>
      </c>
      <c r="G7" s="111" t="s">
        <v>134</v>
      </c>
      <c r="H7" s="110"/>
    </row>
    <row r="8" spans="1:8" ht="30" customHeight="1">
      <c r="A8" s="113">
        <v>1</v>
      </c>
      <c r="B8" s="127" t="s">
        <v>135</v>
      </c>
      <c r="C8" s="120"/>
      <c r="D8" s="107"/>
      <c r="E8" s="116" t="s">
        <v>90</v>
      </c>
      <c r="F8" s="209" t="s">
        <v>136</v>
      </c>
      <c r="G8" s="209" t="s">
        <v>137</v>
      </c>
      <c r="H8" s="107"/>
    </row>
    <row r="9" spans="1:8" ht="30" customHeight="1">
      <c r="A9" s="113">
        <v>2</v>
      </c>
      <c r="B9" s="127" t="s">
        <v>138</v>
      </c>
      <c r="C9" s="120"/>
      <c r="D9" s="107"/>
      <c r="E9" s="116" t="s">
        <v>90</v>
      </c>
      <c r="F9" s="209"/>
      <c r="G9" s="209"/>
      <c r="H9" s="107"/>
    </row>
    <row r="10" spans="1:8" ht="30" customHeight="1">
      <c r="A10" s="113">
        <v>3</v>
      </c>
      <c r="B10" s="127" t="s">
        <v>139</v>
      </c>
      <c r="C10" s="120"/>
      <c r="D10" s="107"/>
      <c r="E10" s="116" t="s">
        <v>90</v>
      </c>
      <c r="F10" s="120" t="s">
        <v>140</v>
      </c>
      <c r="G10" s="209"/>
      <c r="H10" s="107"/>
    </row>
    <row r="11" spans="1:8" ht="30" customHeight="1">
      <c r="A11" s="113">
        <v>4</v>
      </c>
      <c r="B11" s="127" t="s">
        <v>141</v>
      </c>
      <c r="C11" s="120"/>
      <c r="D11" s="107"/>
      <c r="E11" s="116" t="s">
        <v>90</v>
      </c>
      <c r="F11" s="209" t="s">
        <v>142</v>
      </c>
      <c r="G11" s="209"/>
      <c r="H11" s="107"/>
    </row>
    <row r="12" spans="1:8" ht="25.05" customHeight="1">
      <c r="A12" s="107"/>
      <c r="B12" s="116"/>
      <c r="C12" s="125"/>
      <c r="D12" s="107"/>
      <c r="E12" s="116"/>
      <c r="F12" s="107"/>
      <c r="G12" s="107"/>
      <c r="H12" s="107"/>
    </row>
    <row r="13" spans="1:8" ht="40.049999999999997" customHeight="1">
      <c r="A13" s="212" t="s">
        <v>143</v>
      </c>
      <c r="B13" s="212"/>
      <c r="C13" s="212"/>
      <c r="D13" s="107"/>
      <c r="E13" s="116"/>
      <c r="F13" s="107"/>
      <c r="G13" s="107"/>
      <c r="H13" s="107"/>
    </row>
    <row r="14" spans="1:8" ht="16.2">
      <c r="D14" s="107"/>
      <c r="E14" s="116"/>
      <c r="F14" s="107"/>
      <c r="G14" s="107"/>
      <c r="H14" s="107"/>
    </row>
    <row r="15" spans="1:8" s="112" customFormat="1" ht="19.2">
      <c r="A15" s="109"/>
      <c r="B15" s="126" t="s">
        <v>131</v>
      </c>
      <c r="C15" s="123" t="s">
        <v>144</v>
      </c>
      <c r="D15" s="110"/>
      <c r="E15" s="129"/>
      <c r="F15" s="114" t="s">
        <v>145</v>
      </c>
      <c r="G15" s="110"/>
      <c r="H15" s="110"/>
    </row>
    <row r="16" spans="1:8" ht="30" customHeight="1">
      <c r="A16" s="113">
        <v>1</v>
      </c>
      <c r="B16" s="127" t="s">
        <v>146</v>
      </c>
      <c r="C16" s="120"/>
      <c r="D16" s="107"/>
      <c r="E16" s="116" t="s">
        <v>90</v>
      </c>
      <c r="F16" s="115" t="s">
        <v>147</v>
      </c>
      <c r="G16" s="116" t="s">
        <v>148</v>
      </c>
      <c r="H16" s="107"/>
    </row>
    <row r="17" spans="1:13" ht="25.05" customHeight="1">
      <c r="A17" s="107"/>
      <c r="B17" s="116"/>
      <c r="C17" s="125"/>
      <c r="D17" s="107"/>
      <c r="E17" s="116"/>
      <c r="F17" s="107"/>
      <c r="G17" s="107"/>
      <c r="H17" s="107"/>
    </row>
    <row r="18" spans="1:13" ht="40.049999999999997" customHeight="1">
      <c r="A18" s="212" t="s">
        <v>149</v>
      </c>
      <c r="B18" s="212"/>
      <c r="C18" s="212"/>
      <c r="D18" s="107"/>
      <c r="E18" s="116"/>
      <c r="F18" s="107"/>
      <c r="G18" s="107"/>
      <c r="H18" s="107"/>
    </row>
    <row r="19" spans="1:13" ht="16.2">
      <c r="D19" s="107"/>
      <c r="E19" s="116"/>
      <c r="F19" s="107"/>
      <c r="G19" s="107"/>
      <c r="H19" s="107"/>
    </row>
    <row r="20" spans="1:13" s="112" customFormat="1" ht="19.2">
      <c r="A20" s="109"/>
      <c r="B20" s="126" t="s">
        <v>131</v>
      </c>
      <c r="C20" s="123" t="s">
        <v>150</v>
      </c>
      <c r="D20" s="110"/>
      <c r="E20" s="129"/>
      <c r="F20" s="114" t="s">
        <v>151</v>
      </c>
      <c r="G20" s="214" t="s">
        <v>152</v>
      </c>
      <c r="H20" s="214"/>
      <c r="I20" s="214"/>
      <c r="J20" s="214"/>
      <c r="K20" s="214"/>
      <c r="L20" s="214"/>
      <c r="M20" s="214"/>
    </row>
    <row r="21" spans="1:13" ht="30" customHeight="1">
      <c r="A21" s="113">
        <v>1</v>
      </c>
      <c r="B21" s="127" t="s">
        <v>153</v>
      </c>
      <c r="C21" s="120"/>
      <c r="D21" s="107"/>
      <c r="E21" s="116" t="s">
        <v>90</v>
      </c>
      <c r="F21" s="115" t="s">
        <v>154</v>
      </c>
      <c r="G21" s="213" t="s">
        <v>155</v>
      </c>
      <c r="H21" s="213"/>
      <c r="I21" s="213"/>
      <c r="J21" s="213"/>
      <c r="K21" s="213"/>
      <c r="L21" s="213"/>
      <c r="M21" s="213"/>
    </row>
    <row r="22" spans="1:13" ht="30" customHeight="1">
      <c r="A22" s="113">
        <v>2</v>
      </c>
      <c r="B22" s="127" t="s">
        <v>156</v>
      </c>
      <c r="C22" s="120"/>
      <c r="D22" s="107"/>
      <c r="E22" s="116" t="s">
        <v>90</v>
      </c>
      <c r="F22" s="115" t="s">
        <v>157</v>
      </c>
      <c r="G22" s="213" t="s">
        <v>158</v>
      </c>
      <c r="H22" s="213"/>
      <c r="I22" s="213"/>
      <c r="J22" s="213"/>
      <c r="K22" s="213"/>
      <c r="L22" s="213"/>
      <c r="M22" s="213"/>
    </row>
    <row r="23" spans="1:13" ht="30" customHeight="1">
      <c r="A23" s="113">
        <v>3</v>
      </c>
      <c r="B23" s="127" t="s">
        <v>159</v>
      </c>
      <c r="C23" s="120"/>
      <c r="D23" s="107"/>
      <c r="E23" s="116" t="s">
        <v>90</v>
      </c>
      <c r="F23" s="115" t="s">
        <v>160</v>
      </c>
      <c r="G23" s="213" t="s">
        <v>161</v>
      </c>
      <c r="H23" s="213"/>
      <c r="I23" s="213"/>
      <c r="J23" s="213"/>
      <c r="K23" s="213"/>
      <c r="L23" s="213"/>
      <c r="M23" s="213"/>
    </row>
    <row r="24" spans="1:13" ht="30" customHeight="1">
      <c r="A24" s="113">
        <v>4</v>
      </c>
      <c r="B24" s="127" t="s">
        <v>162</v>
      </c>
      <c r="C24" s="120"/>
      <c r="D24" s="107"/>
      <c r="E24" s="116" t="s">
        <v>90</v>
      </c>
      <c r="F24" s="115" t="s">
        <v>163</v>
      </c>
      <c r="G24" s="213" t="s">
        <v>164</v>
      </c>
      <c r="H24" s="213"/>
      <c r="I24" s="213"/>
      <c r="J24" s="213"/>
      <c r="K24" s="213"/>
      <c r="L24" s="213"/>
      <c r="M24" s="213"/>
    </row>
    <row r="25" spans="1:13" ht="30" customHeight="1">
      <c r="A25" s="113">
        <v>5</v>
      </c>
      <c r="B25" s="127" t="s">
        <v>165</v>
      </c>
      <c r="C25" s="120"/>
      <c r="D25" s="107"/>
      <c r="E25" s="116" t="s">
        <v>90</v>
      </c>
      <c r="F25" s="115" t="s">
        <v>166</v>
      </c>
      <c r="G25" s="213" t="s">
        <v>167</v>
      </c>
      <c r="H25" s="213"/>
      <c r="I25" s="213"/>
      <c r="J25" s="213"/>
      <c r="K25" s="213"/>
      <c r="L25" s="213"/>
      <c r="M25" s="213"/>
    </row>
    <row r="26" spans="1:13" ht="16.2">
      <c r="A26" s="107"/>
      <c r="B26" s="116"/>
      <c r="C26" s="125"/>
      <c r="D26" s="107"/>
      <c r="E26" s="107"/>
      <c r="F26" s="107"/>
      <c r="G26" s="107"/>
      <c r="H26" s="107"/>
    </row>
    <row r="27" spans="1:13" ht="16.2">
      <c r="A27" s="107"/>
      <c r="B27" s="116"/>
      <c r="C27" s="125"/>
      <c r="D27" s="107"/>
      <c r="E27" s="107"/>
      <c r="F27" s="107"/>
      <c r="G27" s="107"/>
      <c r="H27" s="107"/>
    </row>
    <row r="28" spans="1:13" ht="16.2">
      <c r="A28" s="107"/>
      <c r="B28" s="116"/>
      <c r="C28" s="125"/>
      <c r="D28" s="107"/>
      <c r="E28" s="107"/>
      <c r="F28" s="107"/>
      <c r="G28" s="107"/>
      <c r="H28" s="107"/>
    </row>
    <row r="29" spans="1:13" ht="16.2">
      <c r="A29" s="107"/>
      <c r="B29" s="116"/>
      <c r="C29" s="125"/>
      <c r="D29" s="107"/>
      <c r="E29" s="107"/>
      <c r="F29" s="107"/>
      <c r="G29" s="107"/>
      <c r="H29" s="107"/>
    </row>
    <row r="30" spans="1:13" ht="16.2">
      <c r="A30" s="107"/>
      <c r="B30" s="116"/>
      <c r="C30" s="125"/>
      <c r="D30" s="107"/>
      <c r="E30" s="107"/>
      <c r="F30" s="107"/>
      <c r="G30" s="107"/>
      <c r="H30" s="107"/>
    </row>
  </sheetData>
  <mergeCells count="14">
    <mergeCell ref="A13:C13"/>
    <mergeCell ref="A18:C18"/>
    <mergeCell ref="G25:M25"/>
    <mergeCell ref="G24:M24"/>
    <mergeCell ref="G23:M23"/>
    <mergeCell ref="G22:M22"/>
    <mergeCell ref="G21:M21"/>
    <mergeCell ref="G20:M20"/>
    <mergeCell ref="F11:G11"/>
    <mergeCell ref="A1:C1"/>
    <mergeCell ref="A3:C3"/>
    <mergeCell ref="A5:C5"/>
    <mergeCell ref="F8:F9"/>
    <mergeCell ref="G8:G10"/>
  </mergeCells>
  <phoneticPr fontId="3"/>
  <dataValidations count="1">
    <dataValidation type="list" allowBlank="1" showInputMessage="1" showErrorMessage="1" sqref="C8:C11 C16 C21:C25" xr:uid="{34CCBE3D-9611-4CD1-A0DF-176910B084CE}">
      <formula1>"あり,なし"</formula1>
    </dataValidation>
  </dataValidations>
  <pageMargins left="0.7" right="0.7" top="0.75" bottom="0.75" header="0.3" footer="0.3"/>
  <pageSetup paperSize="9" scale="9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緑化計画書</vt:lpstr>
      <vt:lpstr>別紙1_植栽本数確認表</vt:lpstr>
      <vt:lpstr>別紙2_チェックリスト</vt:lpstr>
      <vt:lpstr>別紙1_植栽本数確認表!Print_Area</vt:lpstr>
      <vt:lpstr>別紙2_チェックリスト!Print_Area</vt:lpstr>
      <vt:lpstr>緑化計画書!Print_Area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2024-08-29T01:09:28Z</dcterms:created>
  <dcterms:modified xsi:type="dcterms:W3CDTF">2026-06-30T06:00:22Z</dcterms:modified>
</cp:coreProperties>
</file>