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501000_財政課\A050_財政係用\B082_新会計制度\C170_令和3年度財務書類\004付属明細\一般会計等\"/>
    </mc:Choice>
  </mc:AlternateContent>
  <xr:revisionPtr revIDLastSave="0" documentId="13_ncr:1_{9887FA03-9C3B-48BD-9191-2CFA53CC7AE1}" xr6:coauthVersionLast="36" xr6:coauthVersionMax="36" xr10:uidLastSave="{00000000-0000-0000-0000-000000000000}"/>
  <bookViews>
    <workbookView xWindow="0" yWindow="0" windowWidth="14220" windowHeight="6960" firstSheet="12" activeTab="13" xr2:uid="{92FF3205-E42E-4854-A946-79A0CCBE68B3}"/>
  </bookViews>
  <sheets>
    <sheet name="１．①有形固定資産の明細" sheetId="17" r:id="rId1"/>
    <sheet name="②有形固定資産に係る行政目的別の明細" sheetId="2" r:id="rId2"/>
    <sheet name="③投資及び出資金の明細" sheetId="3" r:id="rId3"/>
    <sheet name="④基金の明細" sheetId="4" r:id="rId4"/>
    <sheet name="⑤貸付金の明細" sheetId="5" r:id="rId5"/>
    <sheet name="⑥長期延滞債権の明細" sheetId="6" r:id="rId6"/>
    <sheet name="⑦未収金の明細" sheetId="7" r:id="rId7"/>
    <sheet name="（２）①地方債（借入先）" sheetId="8" r:id="rId8"/>
    <sheet name="②～④地方債（利率別）明細等" sheetId="16" r:id="rId9"/>
    <sheet name="⑤引当金の明細" sheetId="9" r:id="rId10"/>
    <sheet name="２（１）補助金等の明細" sheetId="10" r:id="rId11"/>
    <sheet name="（２）行政コスト計算書に係る行政目的別の明細" sheetId="11" r:id="rId12"/>
    <sheet name="３純資産変動計算書　(1)" sheetId="12" r:id="rId13"/>
    <sheet name="３純資産変動計算書　(2)" sheetId="15" r:id="rId14"/>
    <sheet name="４資本収支計算書　(1)資金明細" sheetId="13" r:id="rId15"/>
  </sheets>
  <definedNames>
    <definedName name="_xlnm.Print_Area" localSheetId="11">'（２）行政コスト計算書に係る行政目的別の明細'!$A$1:$T$42</definedName>
    <definedName name="_xlnm.Print_Area" localSheetId="10">'２（１）補助金等の明細'!$A$1:$J$24</definedName>
    <definedName name="_xlnm.Print_Area" localSheetId="1">②有形固定資産に係る行政目的別の明細!$A$1:$I$24</definedName>
    <definedName name="_xlnm.Print_Area" localSheetId="12">'３純資産変動計算書　(1)'!$A$2:$G$41</definedName>
    <definedName name="_xlnm.Print_Area" localSheetId="13">'３純資産変動計算書　(2)'!$A$1:$G$18</definedName>
    <definedName name="_xlnm.Print_Area" localSheetId="14">'４資本収支計算書　(1)資金明細'!$A$4:$C$13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E6" i="2"/>
  <c r="C6" i="2"/>
  <c r="B15" i="2" l="1"/>
  <c r="B21" i="2" s="1"/>
  <c r="H21" i="2"/>
  <c r="E21" i="2"/>
  <c r="I15" i="2" l="1"/>
  <c r="C21" i="2"/>
  <c r="I18" i="2" l="1"/>
  <c r="I17" i="2"/>
  <c r="I16" i="2"/>
  <c r="M31" i="3" l="1"/>
  <c r="K31" i="3"/>
  <c r="H31" i="3"/>
  <c r="F31" i="3"/>
  <c r="E31" i="3"/>
  <c r="D31" i="3"/>
  <c r="L30" i="3"/>
  <c r="I30" i="3"/>
  <c r="G30" i="3"/>
  <c r="L29" i="3"/>
  <c r="I29" i="3"/>
  <c r="G29" i="3"/>
  <c r="J29" i="3" s="1"/>
  <c r="L28" i="3"/>
  <c r="I28" i="3"/>
  <c r="G28" i="3"/>
  <c r="J28" i="3" s="1"/>
  <c r="L27" i="3"/>
  <c r="I27" i="3"/>
  <c r="G27" i="3"/>
  <c r="J27" i="3" s="1"/>
  <c r="L26" i="3"/>
  <c r="I26" i="3"/>
  <c r="G26" i="3"/>
  <c r="L25" i="3"/>
  <c r="I25" i="3"/>
  <c r="G25" i="3"/>
  <c r="J25" i="3" s="1"/>
  <c r="L24" i="3"/>
  <c r="I24" i="3"/>
  <c r="G24" i="3"/>
  <c r="J24" i="3" s="1"/>
  <c r="L23" i="3"/>
  <c r="I23" i="3"/>
  <c r="G23" i="3"/>
  <c r="L22" i="3"/>
  <c r="I22" i="3"/>
  <c r="G22" i="3"/>
  <c r="L21" i="3"/>
  <c r="I21" i="3"/>
  <c r="G21" i="3"/>
  <c r="J21" i="3" s="1"/>
  <c r="L17" i="3"/>
  <c r="K17" i="3"/>
  <c r="H17" i="3"/>
  <c r="F17" i="3"/>
  <c r="E17" i="3"/>
  <c r="D17" i="3"/>
  <c r="I16" i="3"/>
  <c r="G16" i="3"/>
  <c r="J16" i="3" s="1"/>
  <c r="I15" i="3"/>
  <c r="J15" i="3" s="1"/>
  <c r="G15" i="3"/>
  <c r="I14" i="3"/>
  <c r="G14" i="3"/>
  <c r="J14" i="3" s="1"/>
  <c r="I13" i="3"/>
  <c r="G13" i="3"/>
  <c r="I12" i="3"/>
  <c r="G12" i="3"/>
  <c r="G17" i="3" s="1"/>
  <c r="J13" i="3" l="1"/>
  <c r="J22" i="3"/>
  <c r="I17" i="3"/>
  <c r="J23" i="3"/>
  <c r="I31" i="3"/>
  <c r="J26" i="3"/>
  <c r="J30" i="3"/>
  <c r="G31" i="3"/>
  <c r="J31" i="3"/>
  <c r="J12" i="3"/>
  <c r="L31" i="3"/>
  <c r="J17" i="3" l="1"/>
  <c r="D20" i="4"/>
  <c r="C20" i="4"/>
  <c r="B20" i="4"/>
  <c r="F19" i="4"/>
  <c r="F18" i="4"/>
  <c r="F17" i="4"/>
  <c r="F16" i="4"/>
  <c r="F15" i="4"/>
  <c r="F13" i="4"/>
  <c r="F12" i="4"/>
  <c r="F11" i="4"/>
  <c r="F10" i="4"/>
  <c r="F9" i="4"/>
  <c r="F8" i="4"/>
  <c r="F7" i="4"/>
  <c r="F6" i="4"/>
  <c r="G25" i="5" l="1"/>
  <c r="F25" i="5"/>
  <c r="E25" i="5"/>
  <c r="D25" i="5"/>
  <c r="C25" i="5"/>
  <c r="E36" i="6" l="1"/>
  <c r="D36" i="6"/>
  <c r="E17" i="6"/>
  <c r="D17" i="6"/>
  <c r="D37" i="6" s="1"/>
  <c r="E37" i="6" l="1"/>
  <c r="E35" i="7"/>
  <c r="D35" i="7"/>
  <c r="E16" i="7"/>
  <c r="E36" i="7" s="1"/>
  <c r="D16" i="7"/>
  <c r="D36" i="7" s="1"/>
  <c r="C11" i="16" l="1"/>
  <c r="C5" i="16"/>
  <c r="L20" i="8"/>
  <c r="K20" i="8"/>
  <c r="J20" i="8"/>
  <c r="I20" i="8"/>
  <c r="H20" i="8"/>
  <c r="G20" i="8"/>
  <c r="F20" i="8"/>
  <c r="E20" i="8"/>
  <c r="D20" i="8"/>
  <c r="C20" i="8"/>
  <c r="F16" i="9" l="1"/>
  <c r="E16" i="9"/>
  <c r="D16" i="9"/>
  <c r="C16" i="9"/>
  <c r="G15" i="9"/>
  <c r="G13" i="9"/>
  <c r="G12" i="9"/>
  <c r="G10" i="9"/>
  <c r="G8" i="9"/>
  <c r="G7" i="9"/>
  <c r="G16" i="9" l="1"/>
  <c r="G23" i="10"/>
  <c r="G10" i="10"/>
  <c r="G24" i="10" l="1"/>
  <c r="F47" i="12" l="1"/>
  <c r="F53" i="12"/>
  <c r="F59" i="12"/>
  <c r="F67" i="12"/>
  <c r="F73" i="12"/>
  <c r="F80" i="12" s="1"/>
  <c r="F79" i="12"/>
  <c r="F86" i="12"/>
  <c r="F92" i="12"/>
  <c r="F99" i="12" s="1"/>
  <c r="F98" i="12"/>
  <c r="F39" i="12"/>
  <c r="F29" i="12"/>
  <c r="F33" i="12" s="1"/>
  <c r="F27" i="12"/>
  <c r="G12" i="15"/>
  <c r="C11" i="15"/>
  <c r="C10" i="15"/>
  <c r="F60" i="12" l="1"/>
  <c r="F61" i="12" s="1"/>
  <c r="F40" i="12"/>
  <c r="F41" i="12" s="1"/>
  <c r="F81" i="12"/>
  <c r="D12" i="15"/>
  <c r="C9" i="15"/>
  <c r="E12" i="15"/>
  <c r="C8" i="15"/>
  <c r="F12" i="15" l="1"/>
  <c r="C12" i="15" s="1"/>
  <c r="B11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所沢市</author>
  </authors>
  <commentList>
    <comment ref="G12" authorId="0" shapeId="0" xr:uid="{C9264325-D6AA-491C-AB14-A32F6EBEABFE}">
      <text>
        <r>
          <rPr>
            <b/>
            <sz val="9"/>
            <color indexed="81"/>
            <rFont val="MS P ゴシック"/>
            <family val="3"/>
            <charset val="128"/>
          </rPr>
          <t>決算書データで、19節で絞り込んで、金額の降順に並べ替える。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12" authorId="0" shapeId="0" xr:uid="{9076BA6C-E3D4-4EA6-90DC-6B7B08B3397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Ｈ２８年度の地方債発行額(財政事情の公表より)。
集計対象台帳：予算台帳
集計対象選択：借入先別
出力区分：普通会計別
普通会計区分：普通会計
出力年度：平成28年度
集計日付：支払日
出力日：平成29年5月31日
で抽出
</t>
        </r>
      </text>
    </comment>
  </commentList>
</comments>
</file>

<file path=xl/sharedStrings.xml><?xml version="1.0" encoding="utf-8"?>
<sst xmlns="http://schemas.openxmlformats.org/spreadsheetml/2006/main" count="665" uniqueCount="336">
  <si>
    <t>自治体名：所沢市</t>
  </si>
  <si>
    <t>年度：令和3年度</t>
  </si>
  <si>
    <t>（単位：千円）</t>
    <phoneticPr fontId="7"/>
  </si>
  <si>
    <t>種類</t>
  </si>
  <si>
    <t>本年度末残高</t>
  </si>
  <si>
    <t>現金</t>
    <rPh sb="0" eb="2">
      <t>ゲンキン</t>
    </rPh>
    <phoneticPr fontId="5"/>
  </si>
  <si>
    <t>要求払預金</t>
    <rPh sb="0" eb="2">
      <t>ヨウキュウ</t>
    </rPh>
    <rPh sb="2" eb="3">
      <t>バラ</t>
    </rPh>
    <rPh sb="3" eb="5">
      <t>ヨキン</t>
    </rPh>
    <phoneticPr fontId="5"/>
  </si>
  <si>
    <t>短期投資</t>
    <rPh sb="0" eb="2">
      <t>タンキ</t>
    </rPh>
    <rPh sb="2" eb="4">
      <t>トウシ</t>
    </rPh>
    <phoneticPr fontId="5"/>
  </si>
  <si>
    <t>合計</t>
  </si>
  <si>
    <t>（単位：千円）</t>
  </si>
  <si>
    <t>４．資金の明細</t>
    <phoneticPr fontId="7"/>
  </si>
  <si>
    <t>区分</t>
  </si>
  <si>
    <t>その他</t>
  </si>
  <si>
    <t>純行政コスト</t>
  </si>
  <si>
    <t>（単位：千円）</t>
    <rPh sb="1" eb="3">
      <t>タンイ</t>
    </rPh>
    <rPh sb="4" eb="5">
      <t>セン</t>
    </rPh>
    <rPh sb="5" eb="6">
      <t>エン</t>
    </rPh>
    <phoneticPr fontId="5"/>
  </si>
  <si>
    <t>区分</t>
    <rPh sb="0" eb="2">
      <t>クブン</t>
    </rPh>
    <phoneticPr fontId="5"/>
  </si>
  <si>
    <t>金額</t>
    <rPh sb="0" eb="2">
      <t>キンガク</t>
    </rPh>
    <phoneticPr fontId="5"/>
  </si>
  <si>
    <t>内訳</t>
    <rPh sb="0" eb="2">
      <t>ウチワケ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</si>
  <si>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</si>
  <si>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地方債</t>
    <rPh sb="0" eb="3">
      <t>チホウサイ</t>
    </rPh>
    <phoneticPr fontId="5"/>
  </si>
  <si>
    <t>税収等</t>
    <rPh sb="0" eb="3">
      <t>ゼイシュウナド</t>
    </rPh>
    <phoneticPr fontId="5"/>
  </si>
  <si>
    <t>その他</t>
    <rPh sb="2" eb="3">
      <t>ホカ</t>
    </rPh>
    <phoneticPr fontId="5"/>
  </si>
  <si>
    <t>純行政コスト</t>
    <rPh sb="0" eb="1">
      <t>ジュン</t>
    </rPh>
    <rPh sb="1" eb="3">
      <t>ギョウセイ</t>
    </rPh>
    <phoneticPr fontId="5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</si>
  <si>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5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</si>
  <si>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5"/>
  </si>
  <si>
    <t>その他</t>
    <rPh sb="2" eb="3">
      <t>タ</t>
    </rPh>
    <phoneticPr fontId="5"/>
  </si>
  <si>
    <t>合計</t>
    <rPh sb="0" eb="2">
      <t>ゴウケイ</t>
    </rPh>
    <phoneticPr fontId="5"/>
  </si>
  <si>
    <t>（２）財源情報の明細</t>
    <rPh sb="3" eb="5">
      <t>ザイゲン</t>
    </rPh>
    <rPh sb="5" eb="7">
      <t>ジョウホウ</t>
    </rPh>
    <rPh sb="8" eb="10">
      <t>メイサイ</t>
    </rPh>
    <phoneticPr fontId="7"/>
  </si>
  <si>
    <t>会計</t>
    <rPh sb="0" eb="2">
      <t>カイケイ</t>
    </rPh>
    <phoneticPr fontId="5"/>
  </si>
  <si>
    <t>財源の内容</t>
    <rPh sb="0" eb="2">
      <t>ザイゲン</t>
    </rPh>
    <rPh sb="3" eb="5">
      <t>ナイヨウ</t>
    </rPh>
    <phoneticPr fontId="5"/>
  </si>
  <si>
    <t>合計行開始</t>
    <rPh sb="0" eb="2">
      <t>ゴウケイ</t>
    </rPh>
    <rPh sb="2" eb="3">
      <t>ギョウ</t>
    </rPh>
    <rPh sb="3" eb="5">
      <t>カイシ</t>
    </rPh>
    <phoneticPr fontId="5"/>
  </si>
  <si>
    <t>税収等</t>
    <rPh sb="0" eb="2">
      <t>ゼイシュウ</t>
    </rPh>
    <rPh sb="2" eb="3">
      <t>ナド</t>
    </rPh>
    <phoneticPr fontId="5"/>
  </si>
  <si>
    <t>市税</t>
    <rPh sb="0" eb="2">
      <t>シゼイ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</si>
  <si>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</si>
  <si>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phoneticPr fontId="5"/>
  </si>
  <si>
    <t>配当割交付金</t>
    <phoneticPr fontId="5"/>
  </si>
  <si>
    <t>株式等譲渡所得割交付金</t>
    <phoneticPr fontId="5"/>
  </si>
  <si>
    <t>法人事業税交付金</t>
    <rPh sb="0" eb="2">
      <t>ホウジン</t>
    </rPh>
    <rPh sb="2" eb="5">
      <t>ジギョウゼイ</t>
    </rPh>
    <rPh sb="5" eb="8">
      <t>コウフキン</t>
    </rPh>
    <phoneticPr fontId="5"/>
  </si>
  <si>
    <t>地方消費税交付金</t>
    <phoneticPr fontId="5"/>
  </si>
  <si>
    <t>ゴルフ場利用税交付金</t>
    <phoneticPr fontId="5"/>
  </si>
  <si>
    <t>環境性能割交付金</t>
    <rPh sb="0" eb="2">
      <t>カンキョウ</t>
    </rPh>
    <rPh sb="2" eb="4">
      <t>セイノウ</t>
    </rPh>
    <rPh sb="4" eb="5">
      <t>ワリ</t>
    </rPh>
    <phoneticPr fontId="5"/>
  </si>
  <si>
    <t>国有提供施設等所在市町村助成交付金</t>
    <phoneticPr fontId="5"/>
  </si>
  <si>
    <t>施設等所在市町村調整交付金</t>
    <phoneticPr fontId="5"/>
  </si>
  <si>
    <t>地方特例交付金</t>
    <phoneticPr fontId="5"/>
  </si>
  <si>
    <t>地方交付税</t>
    <phoneticPr fontId="5"/>
  </si>
  <si>
    <t>交通安全対策特別交付金</t>
    <phoneticPr fontId="5"/>
  </si>
  <si>
    <t>負担金</t>
    <rPh sb="0" eb="3">
      <t>フタンキン</t>
    </rPh>
    <phoneticPr fontId="5"/>
  </si>
  <si>
    <t>寄附金</t>
    <rPh sb="0" eb="3">
      <t>キフキン</t>
    </rPh>
    <phoneticPr fontId="5"/>
  </si>
  <si>
    <t>合計行終了</t>
    <rPh sb="0" eb="2">
      <t>ゴウケイ</t>
    </rPh>
    <rPh sb="2" eb="3">
      <t>ギョウ</t>
    </rPh>
    <rPh sb="3" eb="5">
      <t>シュウリョウ</t>
    </rPh>
    <phoneticPr fontId="5"/>
  </si>
  <si>
    <t>小計</t>
    <rPh sb="0" eb="2">
      <t>ショウケイ</t>
    </rPh>
    <phoneticPr fontId="5"/>
  </si>
  <si>
    <t>資本的
補助金</t>
    <phoneticPr fontId="5"/>
  </si>
  <si>
    <t>国県等補助金</t>
    <phoneticPr fontId="5"/>
  </si>
  <si>
    <t>国庫支出金</t>
    <rPh sb="0" eb="2">
      <t>コッコ</t>
    </rPh>
    <rPh sb="2" eb="5">
      <t>シシュツキン</t>
    </rPh>
    <phoneticPr fontId="5"/>
  </si>
  <si>
    <t>県支出金</t>
    <rPh sb="0" eb="1">
      <t>ケン</t>
    </rPh>
    <rPh sb="1" eb="4">
      <t>シシュツキン</t>
    </rPh>
    <phoneticPr fontId="5"/>
  </si>
  <si>
    <t>計</t>
    <rPh sb="0" eb="1">
      <t>ケイ</t>
    </rPh>
    <phoneticPr fontId="5"/>
  </si>
  <si>
    <t>経常的
補助金</t>
    <phoneticPr fontId="5"/>
  </si>
  <si>
    <t>狭山ヶ丘特別会計</t>
    <rPh sb="0" eb="4">
      <t>サヤマガオカ</t>
    </rPh>
    <rPh sb="4" eb="6">
      <t>トクベツ</t>
    </rPh>
    <rPh sb="6" eb="8">
      <t>カイケイ</t>
    </rPh>
    <phoneticPr fontId="5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</si>
  <si>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5"/>
  </si>
  <si>
    <t>都市下水路会計</t>
    <rPh sb="0" eb="2">
      <t>トシ</t>
    </rPh>
    <rPh sb="2" eb="4">
      <t>ゲスイ</t>
    </rPh>
    <rPh sb="4" eb="5">
      <t>ロ</t>
    </rPh>
    <rPh sb="5" eb="7">
      <t>カイケイ</t>
    </rPh>
    <phoneticPr fontId="5"/>
  </si>
  <si>
    <t>他会計負担金</t>
    <rPh sb="0" eb="1">
      <t>タ</t>
    </rPh>
    <rPh sb="1" eb="3">
      <t>カイケイ</t>
    </rPh>
    <rPh sb="3" eb="6">
      <t>フタンキン</t>
    </rPh>
    <phoneticPr fontId="5"/>
  </si>
  <si>
    <t>西口特別会計</t>
    <rPh sb="0" eb="2">
      <t>ニシグチ</t>
    </rPh>
    <rPh sb="2" eb="4">
      <t>トクベツ</t>
    </rPh>
    <rPh sb="4" eb="6">
      <t>カイケイ</t>
    </rPh>
    <phoneticPr fontId="5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</si>
  <si>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</si>
  <si>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（１）財源の明細</t>
    <rPh sb="3" eb="5">
      <t>ザイゲン</t>
    </rPh>
    <rPh sb="6" eb="8">
      <t>メイサイ</t>
    </rPh>
    <phoneticPr fontId="7"/>
  </si>
  <si>
    <t>（２）行政コスト計算書に係る行政目的別の明細</t>
    <rPh sb="3" eb="5">
      <t>ギョウセイ</t>
    </rPh>
    <rPh sb="8" eb="11">
      <t>ケイサンショ</t>
    </rPh>
    <rPh sb="12" eb="13">
      <t>カカ</t>
    </rPh>
    <rPh sb="14" eb="16">
      <t>ギョウセイ</t>
    </rPh>
    <rPh sb="16" eb="18">
      <t>モクテキ</t>
    </rPh>
    <rPh sb="18" eb="19">
      <t>ベツ</t>
    </rPh>
    <rPh sb="20" eb="22">
      <t>メイサイ</t>
    </rPh>
    <phoneticPr fontId="7"/>
  </si>
  <si>
    <t>区分</t>
    <rPh sb="0" eb="2">
      <t>クブン</t>
    </rPh>
    <phoneticPr fontId="7"/>
  </si>
  <si>
    <t>生活インフラ・
国土保全</t>
    <phoneticPr fontId="7"/>
  </si>
  <si>
    <t>教育</t>
  </si>
  <si>
    <t>福祉</t>
  </si>
  <si>
    <t>環境衛生</t>
  </si>
  <si>
    <t>産業振興</t>
  </si>
  <si>
    <t>消防</t>
  </si>
  <si>
    <t>総務</t>
  </si>
  <si>
    <t>合計</t>
    <rPh sb="0" eb="2">
      <t>ゴウケイ</t>
    </rPh>
    <phoneticPr fontId="7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</si>
  <si>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</si>
  <si>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</si>
  <si>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</si>
  <si>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</si>
  <si>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</si>
  <si>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</si>
  <si>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-</t>
    <phoneticPr fontId="24"/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</si>
  <si>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</si>
  <si>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</si>
  <si>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</si>
  <si>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</si>
  <si>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</si>
  <si>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</si>
  <si>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</si>
  <si>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</si>
  <si>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</si>
  <si>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</si>
  <si>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</si>
  <si>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</si>
  <si>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</si>
  <si>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</si>
  <si>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</si>
  <si>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</si>
  <si>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</si>
  <si>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</si>
  <si>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</si>
  <si>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</si>
  <si>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</si>
  <si>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※各項目の金額を表示単位未満で四捨五入により処理しているため、合計等の金額が一致しない場合があります。</t>
    <rPh sb="1" eb="4">
      <t>カクコウモク</t>
    </rPh>
    <rPh sb="5" eb="7">
      <t>キンガク</t>
    </rPh>
    <rPh sb="8" eb="10">
      <t>ヒョウジ</t>
    </rPh>
    <rPh sb="10" eb="12">
      <t>タンイ</t>
    </rPh>
    <rPh sb="12" eb="14">
      <t>ミマン</t>
    </rPh>
    <rPh sb="15" eb="19">
      <t>シシャゴニュウ</t>
    </rPh>
    <rPh sb="22" eb="24">
      <t>ショリ</t>
    </rPh>
    <rPh sb="31" eb="34">
      <t>ゴウケイトウ</t>
    </rPh>
    <rPh sb="35" eb="37">
      <t>キンガク</t>
    </rPh>
    <rPh sb="38" eb="40">
      <t>イッチ</t>
    </rPh>
    <rPh sb="43" eb="45">
      <t>バアイ</t>
    </rPh>
    <phoneticPr fontId="24"/>
  </si>
  <si>
    <t>一般会計等</t>
    <rPh sb="0" eb="2">
      <t>イッパン</t>
    </rPh>
    <rPh sb="2" eb="4">
      <t>カイケイ</t>
    </rPh>
    <rPh sb="4" eb="5">
      <t>トウ</t>
    </rPh>
    <phoneticPr fontId="5"/>
  </si>
  <si>
    <t>（単位：千円）</t>
    <rPh sb="1" eb="3">
      <t>タンイ</t>
    </rPh>
    <rPh sb="4" eb="5">
      <t>セン</t>
    </rPh>
    <rPh sb="5" eb="6">
      <t>エン</t>
    </rPh>
    <phoneticPr fontId="29"/>
  </si>
  <si>
    <t>区分</t>
    <rPh sb="0" eb="2">
      <t>クブン</t>
    </rPh>
    <phoneticPr fontId="24"/>
  </si>
  <si>
    <t>名称</t>
    <rPh sb="0" eb="2">
      <t>メイショウ</t>
    </rPh>
    <phoneticPr fontId="24"/>
  </si>
  <si>
    <t>相手先</t>
    <rPh sb="0" eb="3">
      <t>アイテサキ</t>
    </rPh>
    <phoneticPr fontId="24"/>
  </si>
  <si>
    <t>金額</t>
    <rPh sb="0" eb="2">
      <t>キンガク</t>
    </rPh>
    <phoneticPr fontId="24"/>
  </si>
  <si>
    <t>支出目的</t>
    <rPh sb="0" eb="2">
      <t>シシュツ</t>
    </rPh>
    <rPh sb="2" eb="4">
      <t>モクテキ</t>
    </rPh>
    <phoneticPr fontId="24"/>
  </si>
  <si>
    <t>他団体への公共施設等整備補助金等_x000D_
(所有外資産分）</t>
  </si>
  <si>
    <t>なし</t>
    <phoneticPr fontId="5"/>
  </si>
  <si>
    <t>計</t>
    <rPh sb="0" eb="1">
      <t>ケイ</t>
    </rPh>
    <phoneticPr fontId="24"/>
  </si>
  <si>
    <t>その他の補助金等</t>
    <phoneticPr fontId="5"/>
  </si>
  <si>
    <t>埼玉西部消防組合負担金</t>
  </si>
  <si>
    <t>埼玉西部消防組合</t>
    <phoneticPr fontId="5"/>
  </si>
  <si>
    <t>埼玉西部消防組合負担金</t>
    <phoneticPr fontId="5"/>
  </si>
  <si>
    <t>埼玉県後期高齢者医療療養給付費負担金</t>
    <phoneticPr fontId="2"/>
  </si>
  <si>
    <t>埼玉県後期高齢者医療広域連合</t>
    <rPh sb="0" eb="3">
      <t>サイタマケン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5"/>
  </si>
  <si>
    <t>後期高齢者医療</t>
    <phoneticPr fontId="5"/>
  </si>
  <si>
    <t>介護給付費</t>
    <phoneticPr fontId="2"/>
  </si>
  <si>
    <t>対象者</t>
    <phoneticPr fontId="5"/>
  </si>
  <si>
    <t>障害者（児）福祉等</t>
    <rPh sb="2" eb="3">
      <t>シャ</t>
    </rPh>
    <rPh sb="4" eb="5">
      <t>コ</t>
    </rPh>
    <rPh sb="8" eb="9">
      <t>ナド</t>
    </rPh>
    <phoneticPr fontId="5"/>
  </si>
  <si>
    <t>特定教育・保育施設等給付費負担金</t>
    <phoneticPr fontId="5"/>
  </si>
  <si>
    <t>児童福祉</t>
    <phoneticPr fontId="5"/>
  </si>
  <si>
    <t>訓練等給付費</t>
    <rPh sb="0" eb="3">
      <t>クンレンナド</t>
    </rPh>
    <rPh sb="3" eb="5">
      <t>キュウフ</t>
    </rPh>
    <rPh sb="5" eb="6">
      <t>ヒ</t>
    </rPh>
    <phoneticPr fontId="5"/>
  </si>
  <si>
    <t>対象者</t>
    <rPh sb="0" eb="3">
      <t>タイショウシャ</t>
    </rPh>
    <phoneticPr fontId="5"/>
  </si>
  <si>
    <t>障害者（児）福祉</t>
    <phoneticPr fontId="5"/>
  </si>
  <si>
    <t>下水道事業会計負担金</t>
    <phoneticPr fontId="5"/>
  </si>
  <si>
    <t>所沢市上下水道事業</t>
    <rPh sb="0" eb="3">
      <t>トコロザワシ</t>
    </rPh>
    <rPh sb="3" eb="5">
      <t>ジョウゲ</t>
    </rPh>
    <rPh sb="5" eb="7">
      <t>スイドウ</t>
    </rPh>
    <rPh sb="7" eb="9">
      <t>ジギョウ</t>
    </rPh>
    <phoneticPr fontId="5"/>
  </si>
  <si>
    <t>下水道事業負担金等</t>
    <phoneticPr fontId="5"/>
  </si>
  <si>
    <t>埼玉県市町村総合事務組合
退職手当負担金</t>
    <phoneticPr fontId="5"/>
  </si>
  <si>
    <t>埼玉県市町村総合事務組合</t>
    <phoneticPr fontId="5"/>
  </si>
  <si>
    <t>子育てのための施設等利用給付費</t>
    <phoneticPr fontId="5"/>
  </si>
  <si>
    <t>合計</t>
    <rPh sb="0" eb="2">
      <t>ゴウケイ</t>
    </rPh>
    <phoneticPr fontId="24"/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</si>
  <si>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</si>
  <si>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本年度増加額</t>
    <rPh sb="0" eb="3">
      <t>ホンネンド</t>
    </rPh>
    <rPh sb="3" eb="5">
      <t>ゾウカ</t>
    </rPh>
    <rPh sb="5" eb="6">
      <t>ガク</t>
    </rPh>
    <phoneticPr fontId="5"/>
  </si>
  <si>
    <t>本年度減少額</t>
    <rPh sb="0" eb="3">
      <t>ホンネンド</t>
    </rPh>
    <rPh sb="3" eb="6">
      <t>ゲンショウガク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</si>
  <si>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</si>
  <si>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目的使用</t>
    <rPh sb="0" eb="2">
      <t>モクテキ</t>
    </rPh>
    <rPh sb="2" eb="4">
      <t>シヨウ</t>
    </rPh>
    <phoneticPr fontId="5"/>
  </si>
  <si>
    <t>固定資産</t>
    <rPh sb="0" eb="2">
      <t>コテイ</t>
    </rPh>
    <rPh sb="2" eb="4">
      <t>シサン</t>
    </rPh>
    <phoneticPr fontId="5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</si>
  <si>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5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</si>
  <si>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5"/>
  </si>
  <si>
    <t>流動資産</t>
    <rPh sb="0" eb="2">
      <t>リュウドウ</t>
    </rPh>
    <rPh sb="2" eb="4">
      <t>シサン</t>
    </rPh>
    <phoneticPr fontId="5"/>
  </si>
  <si>
    <t>固定負債</t>
    <rPh sb="0" eb="2">
      <t>コテイ</t>
    </rPh>
    <rPh sb="2" eb="4">
      <t>フサイ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</si>
  <si>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</si>
  <si>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5"/>
  </si>
  <si>
    <t>流動負債</t>
    <rPh sb="0" eb="2">
      <t>リュウドウ</t>
    </rPh>
    <rPh sb="2" eb="4">
      <t>フサイ</t>
    </rPh>
    <phoneticPr fontId="5"/>
  </si>
  <si>
    <t>賞与等引当金</t>
    <rPh sb="0" eb="3">
      <t>ショウヨトウ</t>
    </rPh>
    <rPh sb="3" eb="5">
      <t>ヒキアテ</t>
    </rPh>
    <rPh sb="5" eb="6">
      <t>キン</t>
    </rPh>
    <phoneticPr fontId="5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</si>
  <si>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</si>
  <si>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（１）補助金等の明細</t>
    <rPh sb="3" eb="7">
      <t>ホジョキンナド</t>
    </rPh>
    <rPh sb="8" eb="10">
      <t>メイサイ</t>
    </rPh>
    <phoneticPr fontId="7"/>
  </si>
  <si>
    <t>⑤引当金の明細</t>
    <rPh sb="1" eb="4">
      <t>ヒキアテキン</t>
    </rPh>
    <rPh sb="5" eb="7">
      <t>メイサイ</t>
    </rPh>
    <phoneticPr fontId="7"/>
  </si>
  <si>
    <t>種類</t>
    <rPh sb="0" eb="2">
      <t>シュルイ</t>
    </rPh>
    <phoneticPr fontId="5"/>
  </si>
  <si>
    <t>地方債残高</t>
    <rPh sb="0" eb="3">
      <t>チホウサイ</t>
    </rPh>
    <rPh sb="3" eb="5">
      <t>ザンダカ</t>
    </rPh>
    <phoneticPr fontId="37"/>
  </si>
  <si>
    <t>政府資金</t>
    <rPh sb="0" eb="2">
      <t>セイフ</t>
    </rPh>
    <rPh sb="2" eb="4">
      <t>シキン</t>
    </rPh>
    <phoneticPr fontId="37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</si>
  <si>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37"/>
  </si>
  <si>
    <t>市中銀行</t>
    <rPh sb="0" eb="2">
      <t>シチュウ</t>
    </rPh>
    <rPh sb="2" eb="4">
      <t>ギンコウ</t>
    </rPh>
    <phoneticPr fontId="37"/>
  </si>
  <si>
    <t>その他の
金融機関</t>
    <rPh sb="2" eb="3">
      <t>タ</t>
    </rPh>
    <rPh sb="5" eb="7">
      <t>キンユウ</t>
    </rPh>
    <rPh sb="7" eb="9">
      <t>キカン</t>
    </rPh>
    <phoneticPr fontId="37"/>
  </si>
  <si>
    <t>市場公募債</t>
    <rPh sb="0" eb="2">
      <t>シジョウ</t>
    </rPh>
    <rPh sb="2" eb="5">
      <t>コウボサイ</t>
    </rPh>
    <phoneticPr fontId="37"/>
  </si>
  <si>
    <t>その他</t>
    <rPh sb="2" eb="3">
      <t>タ</t>
    </rPh>
    <phoneticPr fontId="37"/>
  </si>
  <si>
    <t>うち1年内償還予定</t>
    <rPh sb="3" eb="5">
      <t>ネンナイ</t>
    </rPh>
    <rPh sb="5" eb="7">
      <t>ショウカン</t>
    </rPh>
    <rPh sb="7" eb="9">
      <t>ヨテイ</t>
    </rPh>
    <phoneticPr fontId="5"/>
  </si>
  <si>
    <t>うち共同発行債</t>
    <rPh sb="2" eb="4">
      <t>キョウドウ</t>
    </rPh>
    <rPh sb="4" eb="6">
      <t>ハッコウ</t>
    </rPh>
    <rPh sb="6" eb="7">
      <t>サイ</t>
    </rPh>
    <phoneticPr fontId="5"/>
  </si>
  <si>
    <t>うち住民公募債</t>
    <rPh sb="2" eb="4">
      <t>ジュウミン</t>
    </rPh>
    <rPh sb="4" eb="7">
      <t>コウボサイ</t>
    </rPh>
    <phoneticPr fontId="5"/>
  </si>
  <si>
    <t>【通常分】</t>
    <rPh sb="1" eb="3">
      <t>ツウジョウ</t>
    </rPh>
    <rPh sb="3" eb="4">
      <t>ブン</t>
    </rPh>
    <phoneticPr fontId="5"/>
  </si>
  <si>
    <t>　　一般公共事業</t>
    <rPh sb="2" eb="4">
      <t>イッパン</t>
    </rPh>
    <rPh sb="4" eb="6">
      <t>コウキョウ</t>
    </rPh>
    <rPh sb="6" eb="8">
      <t>ジギョウ</t>
    </rPh>
    <phoneticPr fontId="5"/>
  </si>
  <si>
    <t>　　公営住宅建設</t>
    <rPh sb="2" eb="4">
      <t>コウエイ</t>
    </rPh>
    <rPh sb="4" eb="6">
      <t>ジュウタク</t>
    </rPh>
    <rPh sb="6" eb="8">
      <t>ケンセツ</t>
    </rPh>
    <phoneticPr fontId="5"/>
  </si>
  <si>
    <t>　　災害復旧</t>
    <rPh sb="2" eb="4">
      <t>サイガイ</t>
    </rPh>
    <rPh sb="4" eb="6">
      <t>フッキュウ</t>
    </rPh>
    <phoneticPr fontId="5"/>
  </si>
  <si>
    <t>　　教育・福祉施設</t>
    <rPh sb="2" eb="4">
      <t>キョウイク</t>
    </rPh>
    <rPh sb="5" eb="7">
      <t>フクシ</t>
    </rPh>
    <rPh sb="7" eb="9">
      <t>シセツ</t>
    </rPh>
    <phoneticPr fontId="5"/>
  </si>
  <si>
    <t>　　一般単独事業</t>
    <rPh sb="2" eb="4">
      <t>イッパン</t>
    </rPh>
    <rPh sb="4" eb="6">
      <t>タンドク</t>
    </rPh>
    <rPh sb="6" eb="8">
      <t>ジギョウ</t>
    </rPh>
    <phoneticPr fontId="5"/>
  </si>
  <si>
    <t>　　その他</t>
    <rPh sb="4" eb="5">
      <t>ホカ</t>
    </rPh>
    <phoneticPr fontId="5"/>
  </si>
  <si>
    <t>【特別分】</t>
    <rPh sb="1" eb="3">
      <t>トクベツ</t>
    </rPh>
    <rPh sb="3" eb="4">
      <t>ブン</t>
    </rPh>
    <phoneticPr fontId="5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</si>
  <si>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38"/>
  </si>
  <si>
    <t>　　減収補塡債</t>
    <rPh sb="2" eb="4">
      <t>ゲンシュウ</t>
    </rPh>
    <rPh sb="4" eb="5">
      <t>ホ</t>
    </rPh>
    <rPh sb="5" eb="6">
      <t>フサグ</t>
    </rPh>
    <rPh sb="6" eb="7">
      <t>サイ</t>
    </rPh>
    <phoneticPr fontId="38"/>
  </si>
  <si>
    <t>　　減税補てん債</t>
    <rPh sb="2" eb="4">
      <t>ゲンゼイ</t>
    </rPh>
    <rPh sb="4" eb="5">
      <t>ホ</t>
    </rPh>
    <rPh sb="7" eb="8">
      <t>サイ</t>
    </rPh>
    <phoneticPr fontId="38"/>
  </si>
  <si>
    <t>　　退職手当債</t>
    <rPh sb="2" eb="4">
      <t>タイショク</t>
    </rPh>
    <rPh sb="4" eb="6">
      <t>テアテ</t>
    </rPh>
    <rPh sb="6" eb="7">
      <t>サイ</t>
    </rPh>
    <phoneticPr fontId="38"/>
  </si>
  <si>
    <t>　　その他</t>
    <rPh sb="4" eb="5">
      <t>タ</t>
    </rPh>
    <phoneticPr fontId="38"/>
  </si>
  <si>
    <t>1.5％以下</t>
    <rPh sb="4" eb="6">
      <t>イカ</t>
    </rPh>
    <phoneticPr fontId="37"/>
  </si>
  <si>
    <t>1.5％超
2.0％以下</t>
    <rPh sb="4" eb="5">
      <t>チョウ</t>
    </rPh>
    <rPh sb="10" eb="12">
      <t>イカ</t>
    </rPh>
    <phoneticPr fontId="37"/>
  </si>
  <si>
    <t>2.0％超
2.5％以下</t>
    <rPh sb="4" eb="5">
      <t>チョウ</t>
    </rPh>
    <rPh sb="10" eb="12">
      <t>イカ</t>
    </rPh>
    <phoneticPr fontId="37"/>
  </si>
  <si>
    <t>2.5％超
3.0％以下</t>
    <rPh sb="4" eb="5">
      <t>チョウ</t>
    </rPh>
    <rPh sb="10" eb="12">
      <t>イカ</t>
    </rPh>
    <phoneticPr fontId="37"/>
  </si>
  <si>
    <t>3.0％超
3.5％以下</t>
    <rPh sb="4" eb="5">
      <t>チョウ</t>
    </rPh>
    <rPh sb="10" eb="12">
      <t>イカ</t>
    </rPh>
    <phoneticPr fontId="37"/>
  </si>
  <si>
    <t>3.5％超
4.0％以下</t>
    <rPh sb="4" eb="5">
      <t>チョウ</t>
    </rPh>
    <rPh sb="10" eb="12">
      <t>イカ</t>
    </rPh>
    <phoneticPr fontId="37"/>
  </si>
  <si>
    <t>4.0％超</t>
    <rPh sb="4" eb="5">
      <t>チョウ</t>
    </rPh>
    <phoneticPr fontId="37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</si>
  <si>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37"/>
  </si>
  <si>
    <t>１年以内</t>
    <rPh sb="1" eb="2">
      <t>ネン</t>
    </rPh>
    <rPh sb="2" eb="4">
      <t>イナイ</t>
    </rPh>
    <phoneticPr fontId="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</si>
  <si>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</si>
  <si>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</si>
  <si>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</si>
  <si>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</si>
  <si>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</si>
  <si>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</si>
  <si>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</si>
  <si>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20年超</t>
    <rPh sb="2" eb="3">
      <t>ネン</t>
    </rPh>
    <rPh sb="3" eb="4">
      <t>チョウ</t>
    </rPh>
    <phoneticPr fontId="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</si>
  <si>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37"/>
  </si>
  <si>
    <t>契約条項の概要</t>
    <rPh sb="0" eb="2">
      <t>ケイヤク</t>
    </rPh>
    <rPh sb="2" eb="4">
      <t>ジョウコウ</t>
    </rPh>
    <rPh sb="5" eb="7">
      <t>ガイヨウ</t>
    </rPh>
    <phoneticPr fontId="37"/>
  </si>
  <si>
    <t>該当なし</t>
    <rPh sb="0" eb="2">
      <t>ガイトウ</t>
    </rPh>
    <phoneticPr fontId="5"/>
  </si>
  <si>
    <t>相手先名または種別</t>
    <rPh sb="0" eb="3">
      <t>アイテサキ</t>
    </rPh>
    <rPh sb="3" eb="4">
      <t>メイ</t>
    </rPh>
    <rPh sb="7" eb="9">
      <t>シュベツ</t>
    </rPh>
    <phoneticPr fontId="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</si>
  <si>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</si>
  <si>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5"/>
  </si>
  <si>
    <t>【貸付金】</t>
    <rPh sb="1" eb="4">
      <t>カシツケキン</t>
    </rPh>
    <phoneticPr fontId="5"/>
  </si>
  <si>
    <t>第三セクター等</t>
    <rPh sb="0" eb="1">
      <t>ダイ</t>
    </rPh>
    <rPh sb="1" eb="2">
      <t>サン</t>
    </rPh>
    <rPh sb="6" eb="7">
      <t>ナド</t>
    </rPh>
    <phoneticPr fontId="5"/>
  </si>
  <si>
    <t>埼玉西部食品流通センター</t>
    <rPh sb="0" eb="2">
      <t>サイタマ</t>
    </rPh>
    <rPh sb="2" eb="4">
      <t>セイブ</t>
    </rPh>
    <rPh sb="4" eb="6">
      <t>ショクヒン</t>
    </rPh>
    <rPh sb="6" eb="8">
      <t>リュウツウ</t>
    </rPh>
    <phoneticPr fontId="5"/>
  </si>
  <si>
    <t>合計行終了</t>
    <rPh sb="3" eb="5">
      <t>シュウリョウ</t>
    </rPh>
    <phoneticPr fontId="5"/>
  </si>
  <si>
    <t>その他の貸付金</t>
    <rPh sb="2" eb="3">
      <t>タ</t>
    </rPh>
    <rPh sb="4" eb="7">
      <t>カシツケキン</t>
    </rPh>
    <phoneticPr fontId="5"/>
  </si>
  <si>
    <t>【未収金】</t>
    <rPh sb="1" eb="4">
      <t>ミシュウキン</t>
    </rPh>
    <phoneticPr fontId="5"/>
  </si>
  <si>
    <t>税等未収金</t>
    <rPh sb="0" eb="1">
      <t>ゼイ</t>
    </rPh>
    <rPh sb="1" eb="2">
      <t>ナド</t>
    </rPh>
    <rPh sb="2" eb="5">
      <t>ミシュウキン</t>
    </rPh>
    <phoneticPr fontId="5"/>
  </si>
  <si>
    <t>市民税</t>
    <rPh sb="0" eb="3">
      <t>シミンゼイ</t>
    </rPh>
    <phoneticPr fontId="5"/>
  </si>
  <si>
    <t>固定資産税</t>
    <rPh sb="0" eb="2">
      <t>コテイ</t>
    </rPh>
    <rPh sb="2" eb="5">
      <t>シサンゼイ</t>
    </rPh>
    <phoneticPr fontId="5"/>
  </si>
  <si>
    <t>軽自動車税</t>
    <rPh sb="0" eb="4">
      <t>ケイジドウシャ</t>
    </rPh>
    <rPh sb="4" eb="5">
      <t>ゼイ</t>
    </rPh>
    <phoneticPr fontId="5"/>
  </si>
  <si>
    <t>市たばこ税</t>
    <rPh sb="0" eb="1">
      <t>シ</t>
    </rPh>
    <rPh sb="4" eb="5">
      <t>ゼイ</t>
    </rPh>
    <phoneticPr fontId="5"/>
  </si>
  <si>
    <t>特別土地保有税</t>
    <rPh sb="0" eb="2">
      <t>トクベツ</t>
    </rPh>
    <rPh sb="2" eb="4">
      <t>トチ</t>
    </rPh>
    <rPh sb="4" eb="7">
      <t>ホユウゼイ</t>
    </rPh>
    <phoneticPr fontId="5"/>
  </si>
  <si>
    <t>事業所税</t>
    <rPh sb="0" eb="3">
      <t>ジギョウショ</t>
    </rPh>
    <rPh sb="3" eb="4">
      <t>ゼイ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</si>
  <si>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</si>
  <si>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その他の未収金</t>
    <rPh sb="2" eb="3">
      <t>タ</t>
    </rPh>
    <rPh sb="4" eb="7">
      <t>ミシュウキン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</si>
  <si>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</si>
  <si>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</si>
  <si>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諸収入</t>
    <rPh sb="0" eb="1">
      <t>ショ</t>
    </rPh>
    <rPh sb="1" eb="3">
      <t>シュウニュウ</t>
    </rPh>
    <phoneticPr fontId="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</si>
  <si>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7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</si>
  <si>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7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</si>
  <si>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7"/>
  </si>
  <si>
    <t>（２）負債項目の明細</t>
    <rPh sb="3" eb="5">
      <t>フサイ</t>
    </rPh>
    <rPh sb="5" eb="7">
      <t>コウモク</t>
    </rPh>
    <rPh sb="8" eb="10">
      <t>メイサイ</t>
    </rPh>
    <phoneticPr fontId="7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</si>
  <si>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7"/>
  </si>
  <si>
    <t>⑦未収金の明細</t>
    <rPh sb="1" eb="4">
      <t>ミシュウキン</t>
    </rPh>
    <rPh sb="5" eb="7">
      <t>メイサイ</t>
    </rPh>
    <phoneticPr fontId="7"/>
  </si>
  <si>
    <t>分担金・負担金</t>
    <rPh sb="0" eb="3">
      <t>ブンタンキン</t>
    </rPh>
    <rPh sb="4" eb="7">
      <t>フタンキン</t>
    </rPh>
    <phoneticPr fontId="5"/>
  </si>
  <si>
    <t>使用料・手数料</t>
    <rPh sb="0" eb="2">
      <t>シヨウ</t>
    </rPh>
    <rPh sb="2" eb="3">
      <t>リョウ</t>
    </rPh>
    <rPh sb="4" eb="7">
      <t>テスウリョウ</t>
    </rPh>
    <phoneticPr fontId="5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</si>
  <si>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7"/>
  </si>
  <si>
    <t>⑤貸付金の明細</t>
    <phoneticPr fontId="7"/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</si>
  <si>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</si>
  <si>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</si>
  <si>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</si>
  <si>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</si>
  <si>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</si>
  <si>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</si>
  <si>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地方公営事業</t>
    <rPh sb="0" eb="2">
      <t>チホウ</t>
    </rPh>
    <rPh sb="2" eb="4">
      <t>コウエイ</t>
    </rPh>
    <rPh sb="4" eb="6">
      <t>ジギョウ</t>
    </rPh>
    <phoneticPr fontId="5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</si>
  <si>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5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</si>
  <si>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5"/>
  </si>
  <si>
    <t>地方三公社</t>
    <rPh sb="0" eb="2">
      <t>チホウ</t>
    </rPh>
    <rPh sb="2" eb="5">
      <t>サンコウシャ</t>
    </rPh>
    <phoneticPr fontId="5"/>
  </si>
  <si>
    <t>㈱埼玉西部食品流通センター</t>
    <rPh sb="1" eb="3">
      <t>サイタマ</t>
    </rPh>
    <rPh sb="3" eb="5">
      <t>セイブ</t>
    </rPh>
    <rPh sb="5" eb="7">
      <t>ショクヒン</t>
    </rPh>
    <rPh sb="7" eb="9">
      <t>リュウツウ</t>
    </rPh>
    <phoneticPr fontId="3"/>
  </si>
  <si>
    <t>向日葵会</t>
    <rPh sb="0" eb="3">
      <t>ヒマワリ</t>
    </rPh>
    <rPh sb="3" eb="4">
      <t>カイ</t>
    </rPh>
    <phoneticPr fontId="6"/>
  </si>
  <si>
    <t>若狭会</t>
    <rPh sb="0" eb="2">
      <t>ワカサ</t>
    </rPh>
    <rPh sb="2" eb="3">
      <t>カイ</t>
    </rPh>
    <phoneticPr fontId="6"/>
  </si>
  <si>
    <t>桑の実会</t>
    <rPh sb="0" eb="1">
      <t>クワ</t>
    </rPh>
    <rPh sb="2" eb="3">
      <t>ミ</t>
    </rPh>
    <rPh sb="3" eb="4">
      <t>カイ</t>
    </rPh>
    <phoneticPr fontId="6"/>
  </si>
  <si>
    <t>さやまが丘保育の会</t>
    <rPh sb="4" eb="5">
      <t>オカ</t>
    </rPh>
    <rPh sb="5" eb="7">
      <t>ホイク</t>
    </rPh>
    <rPh sb="8" eb="9">
      <t>カイ</t>
    </rPh>
    <phoneticPr fontId="6"/>
  </si>
  <si>
    <t>みのり会</t>
    <rPh sb="3" eb="4">
      <t>カイ</t>
    </rPh>
    <phoneticPr fontId="6"/>
  </si>
  <si>
    <t>光輪会</t>
    <rPh sb="0" eb="1">
      <t>ヒカ</t>
    </rPh>
    <rPh sb="1" eb="2">
      <t>ワ</t>
    </rPh>
    <rPh sb="2" eb="3">
      <t>カイ</t>
    </rPh>
    <phoneticPr fontId="6"/>
  </si>
  <si>
    <t>博寿会</t>
    <rPh sb="0" eb="1">
      <t>ハク</t>
    </rPh>
    <rPh sb="1" eb="2">
      <t>ジュ</t>
    </rPh>
    <rPh sb="2" eb="3">
      <t>カイ</t>
    </rPh>
    <phoneticPr fontId="6"/>
  </si>
  <si>
    <t>合計</t>
    <phoneticPr fontId="5"/>
  </si>
  <si>
    <t>現金預金</t>
  </si>
  <si>
    <t>有価証券</t>
  </si>
  <si>
    <t>土地</t>
  </si>
  <si>
    <t>合計_x000D_
(貸借対照表計上額)</t>
  </si>
  <si>
    <t>(参考)財産に関する_x000D_
調書記載額</t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</si>
  <si>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</si>
  <si>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土地開発基金</t>
    <rPh sb="0" eb="2">
      <t>トチ</t>
    </rPh>
    <rPh sb="2" eb="4">
      <t>カイハツ</t>
    </rPh>
    <rPh sb="4" eb="6">
      <t>キキン</t>
    </rPh>
    <phoneticPr fontId="9"/>
  </si>
  <si>
    <t>入学準備金貸付基金</t>
    <rPh sb="0" eb="2">
      <t>ニュウガク</t>
    </rPh>
    <rPh sb="2" eb="5">
      <t>ジュンビキン</t>
    </rPh>
    <rPh sb="5" eb="7">
      <t>カシツケ</t>
    </rPh>
    <rPh sb="7" eb="9">
      <t>キキン</t>
    </rPh>
    <phoneticPr fontId="9"/>
  </si>
  <si>
    <t>福祉資金貸付基金</t>
    <rPh sb="0" eb="2">
      <t>フクシ</t>
    </rPh>
    <rPh sb="2" eb="4">
      <t>シキン</t>
    </rPh>
    <rPh sb="4" eb="6">
      <t>カシツケ</t>
    </rPh>
    <rPh sb="6" eb="8">
      <t>キキン</t>
    </rPh>
    <phoneticPr fontId="9"/>
  </si>
  <si>
    <t>交通遺児奨学基金</t>
    <rPh sb="0" eb="2">
      <t>コウツウ</t>
    </rPh>
    <rPh sb="2" eb="4">
      <t>イジ</t>
    </rPh>
    <rPh sb="4" eb="6">
      <t>ショウガク</t>
    </rPh>
    <rPh sb="6" eb="8">
      <t>キキン</t>
    </rPh>
    <phoneticPr fontId="9"/>
  </si>
  <si>
    <t>緑の基金</t>
    <rPh sb="0" eb="1">
      <t>ミドリ</t>
    </rPh>
    <rPh sb="2" eb="4">
      <t>キキン</t>
    </rPh>
    <phoneticPr fontId="9"/>
  </si>
  <si>
    <t>道路整備基金</t>
    <rPh sb="0" eb="2">
      <t>ドウロ</t>
    </rPh>
    <rPh sb="2" eb="4">
      <t>セイビ</t>
    </rPh>
    <rPh sb="4" eb="6">
      <t>キキン</t>
    </rPh>
    <phoneticPr fontId="9"/>
  </si>
  <si>
    <t>中心市街地再開発整備基金</t>
    <rPh sb="0" eb="2">
      <t>チュウシン</t>
    </rPh>
    <rPh sb="2" eb="5">
      <t>シガイチ</t>
    </rPh>
    <rPh sb="5" eb="8">
      <t>サイカイハツ</t>
    </rPh>
    <rPh sb="8" eb="10">
      <t>セイビ</t>
    </rPh>
    <rPh sb="10" eb="12">
      <t>キキン</t>
    </rPh>
    <phoneticPr fontId="9"/>
  </si>
  <si>
    <t>小・中学生文化スポーツ
振興基金</t>
    <rPh sb="0" eb="1">
      <t>ショウ</t>
    </rPh>
    <rPh sb="2" eb="5">
      <t>チュウガクセイ</t>
    </rPh>
    <rPh sb="5" eb="7">
      <t>ブンカ</t>
    </rPh>
    <rPh sb="12" eb="14">
      <t>シンコウ</t>
    </rPh>
    <rPh sb="14" eb="16">
      <t>キキン</t>
    </rPh>
    <phoneticPr fontId="9"/>
  </si>
  <si>
    <t>施設整備基金</t>
    <rPh sb="0" eb="2">
      <t>シセツ</t>
    </rPh>
    <rPh sb="2" eb="4">
      <t>セイビ</t>
    </rPh>
    <rPh sb="4" eb="6">
      <t>キキン</t>
    </rPh>
    <phoneticPr fontId="9"/>
  </si>
  <si>
    <t>ふるさと応援基金</t>
    <rPh sb="4" eb="6">
      <t>オウエン</t>
    </rPh>
    <rPh sb="6" eb="8">
      <t>キキン</t>
    </rPh>
    <phoneticPr fontId="9"/>
  </si>
  <si>
    <t>マチごとエコタウン推進
基金</t>
    <rPh sb="9" eb="11">
      <t>スイシン</t>
    </rPh>
    <rPh sb="12" eb="14">
      <t>キキン</t>
    </rPh>
    <phoneticPr fontId="9"/>
  </si>
  <si>
    <t>地域産業活性化基金</t>
    <rPh sb="0" eb="2">
      <t>チイキ</t>
    </rPh>
    <rPh sb="2" eb="4">
      <t>サンギョウ</t>
    </rPh>
    <rPh sb="4" eb="7">
      <t>カッセイカ</t>
    </rPh>
    <rPh sb="7" eb="9">
      <t>キキン</t>
    </rPh>
    <phoneticPr fontId="9"/>
  </si>
  <si>
    <t>森林環境基金</t>
    <rPh sb="0" eb="2">
      <t>シンリン</t>
    </rPh>
    <rPh sb="2" eb="4">
      <t>カンキョウ</t>
    </rPh>
    <rPh sb="4" eb="6">
      <t>キキン</t>
    </rPh>
    <phoneticPr fontId="9"/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</si>
  <si>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</si>
  <si>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</si>
  <si>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</si>
  <si>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</si>
  <si>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</si>
  <si>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</si>
  <si>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</si>
  <si>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</si>
  <si>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該当なし</t>
    <phoneticPr fontId="7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</si>
  <si>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</si>
  <si>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</si>
  <si>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</si>
  <si>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</si>
  <si>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</si>
  <si>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</si>
  <si>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</si>
  <si>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</si>
  <si>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</si>
  <si>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</si>
  <si>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株券（株式会社埼玉西部
食品流通センター）</t>
    <rPh sb="0" eb="2">
      <t>カブケン</t>
    </rPh>
    <rPh sb="3" eb="7">
      <t>カブシキガイシャ</t>
    </rPh>
    <rPh sb="7" eb="9">
      <t>サイタマ</t>
    </rPh>
    <rPh sb="9" eb="11">
      <t>セイブ</t>
    </rPh>
    <rPh sb="12" eb="14">
      <t>ショクヒン</t>
    </rPh>
    <rPh sb="14" eb="16">
      <t>リュウツウ</t>
    </rPh>
    <phoneticPr fontId="18"/>
  </si>
  <si>
    <t>株券（株式会社ワルツ所沢）</t>
    <rPh sb="0" eb="2">
      <t>カブケン</t>
    </rPh>
    <rPh sb="3" eb="7">
      <t>カブシキガイシャ</t>
    </rPh>
    <rPh sb="10" eb="12">
      <t>トコロザワ</t>
    </rPh>
    <phoneticPr fontId="18"/>
  </si>
  <si>
    <t>所沢市土地開発公社
出資金</t>
    <rPh sb="0" eb="2">
      <t>トコロザワ</t>
    </rPh>
    <rPh sb="2" eb="3">
      <t>シ</t>
    </rPh>
    <rPh sb="3" eb="5">
      <t>トチ</t>
    </rPh>
    <rPh sb="5" eb="7">
      <t>カイハツ</t>
    </rPh>
    <rPh sb="7" eb="9">
      <t>コウシャ</t>
    </rPh>
    <rPh sb="10" eb="13">
      <t>シュッシキン</t>
    </rPh>
    <phoneticPr fontId="18"/>
  </si>
  <si>
    <t>公益財団法人所沢市
公共施設管理公社　出資金</t>
    <rPh sb="0" eb="2">
      <t>コウエキ</t>
    </rPh>
    <rPh sb="2" eb="4">
      <t>ザイダン</t>
    </rPh>
    <rPh sb="4" eb="6">
      <t>ホウジン</t>
    </rPh>
    <rPh sb="6" eb="8">
      <t>トコロザワ</t>
    </rPh>
    <rPh sb="8" eb="9">
      <t>シ</t>
    </rPh>
    <rPh sb="10" eb="12">
      <t>コウキョウ</t>
    </rPh>
    <rPh sb="12" eb="14">
      <t>シセツ</t>
    </rPh>
    <rPh sb="14" eb="16">
      <t>カンリ</t>
    </rPh>
    <rPh sb="16" eb="18">
      <t>コウシャ</t>
    </rPh>
    <rPh sb="19" eb="22">
      <t>シュッシキン</t>
    </rPh>
    <phoneticPr fontId="18"/>
  </si>
  <si>
    <t>公益財団法人所沢市
文化振興事業団　出捐金</t>
    <rPh sb="0" eb="2">
      <t>コウエキ</t>
    </rPh>
    <rPh sb="2" eb="4">
      <t>ザイダン</t>
    </rPh>
    <rPh sb="4" eb="6">
      <t>ホウジン</t>
    </rPh>
    <rPh sb="6" eb="8">
      <t>トコロザワ</t>
    </rPh>
    <rPh sb="8" eb="9">
      <t>シ</t>
    </rPh>
    <rPh sb="10" eb="12">
      <t>ブンカ</t>
    </rPh>
    <rPh sb="12" eb="14">
      <t>シンコウ</t>
    </rPh>
    <rPh sb="14" eb="17">
      <t>ジギョウダン</t>
    </rPh>
    <rPh sb="18" eb="21">
      <t>シュツエンキン</t>
    </rPh>
    <phoneticPr fontId="18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</si>
  <si>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</si>
  <si>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</si>
  <si>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</si>
  <si>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</si>
  <si>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株券（株式会社テレビ埼玉）</t>
    <rPh sb="0" eb="2">
      <t>カブケン</t>
    </rPh>
    <rPh sb="3" eb="7">
      <t>カブシキガイシャ</t>
    </rPh>
    <rPh sb="10" eb="12">
      <t>サイタマ</t>
    </rPh>
    <phoneticPr fontId="18"/>
  </si>
  <si>
    <t>株券（株式会社ジェイコム埼玉・東日本）</t>
    <rPh sb="0" eb="2">
      <t>カブケン</t>
    </rPh>
    <rPh sb="3" eb="7">
      <t>カブシキガイシャ</t>
    </rPh>
    <rPh sb="12" eb="14">
      <t>サイタマ</t>
    </rPh>
    <phoneticPr fontId="18"/>
  </si>
  <si>
    <t>埼玉県信用保証協会　出捐金</t>
    <rPh sb="0" eb="2">
      <t>サイタマ</t>
    </rPh>
    <rPh sb="2" eb="3">
      <t>ケン</t>
    </rPh>
    <rPh sb="3" eb="5">
      <t>シンヨウ</t>
    </rPh>
    <rPh sb="5" eb="7">
      <t>ホショウ</t>
    </rPh>
    <rPh sb="7" eb="9">
      <t>キョウカイ</t>
    </rPh>
    <rPh sb="10" eb="11">
      <t>シュツ</t>
    </rPh>
    <rPh sb="11" eb="12">
      <t>エン</t>
    </rPh>
    <rPh sb="12" eb="13">
      <t>キン</t>
    </rPh>
    <phoneticPr fontId="18"/>
  </si>
  <si>
    <t>埼玉県農業信用基金協会　
出資金</t>
    <rPh sb="0" eb="3">
      <t>サイタマケン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3" eb="16">
      <t>シュッシキン</t>
    </rPh>
    <phoneticPr fontId="18"/>
  </si>
  <si>
    <t>社団法人埼玉県農林公社
出資金</t>
    <rPh sb="0" eb="2">
      <t>シャダン</t>
    </rPh>
    <rPh sb="2" eb="4">
      <t>ホウジン</t>
    </rPh>
    <rPh sb="4" eb="7">
      <t>サイタマケン</t>
    </rPh>
    <rPh sb="7" eb="9">
      <t>ノウリン</t>
    </rPh>
    <rPh sb="9" eb="11">
      <t>コウシャ</t>
    </rPh>
    <rPh sb="12" eb="15">
      <t>シュッシキン</t>
    </rPh>
    <phoneticPr fontId="18"/>
  </si>
  <si>
    <t>財団法人埼玉県勤労者
福祉センター　出捐金</t>
    <rPh sb="0" eb="2">
      <t>ザイダン</t>
    </rPh>
    <rPh sb="2" eb="4">
      <t>ホウジン</t>
    </rPh>
    <rPh sb="4" eb="7">
      <t>サイタマケン</t>
    </rPh>
    <rPh sb="7" eb="10">
      <t>キンロウシャ</t>
    </rPh>
    <rPh sb="11" eb="13">
      <t>フクシ</t>
    </rPh>
    <rPh sb="18" eb="21">
      <t>シュツエンキン</t>
    </rPh>
    <phoneticPr fontId="18"/>
  </si>
  <si>
    <t>ワルツ所沢共有組合　出資金</t>
    <rPh sb="3" eb="5">
      <t>トコロザワ</t>
    </rPh>
    <rPh sb="5" eb="7">
      <t>キョウユウ</t>
    </rPh>
    <rPh sb="7" eb="9">
      <t>クミアイ</t>
    </rPh>
    <rPh sb="10" eb="13">
      <t>シュッシキン</t>
    </rPh>
    <phoneticPr fontId="18"/>
  </si>
  <si>
    <t>財団法人埼玉伝統工芸協会
出捐金</t>
    <rPh sb="0" eb="2">
      <t>ザイダン</t>
    </rPh>
    <rPh sb="2" eb="4">
      <t>ホウジン</t>
    </rPh>
    <rPh sb="4" eb="6">
      <t>サイタマ</t>
    </rPh>
    <rPh sb="6" eb="8">
      <t>デントウ</t>
    </rPh>
    <rPh sb="8" eb="10">
      <t>コウゲイ</t>
    </rPh>
    <rPh sb="10" eb="12">
      <t>キョウカイ</t>
    </rPh>
    <rPh sb="13" eb="16">
      <t>シュツエンキン</t>
    </rPh>
    <phoneticPr fontId="18"/>
  </si>
  <si>
    <t>地方公共団体金融機構
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1" eb="14">
      <t>シュッシキン</t>
    </rPh>
    <phoneticPr fontId="18"/>
  </si>
  <si>
    <t>株式会社ところざわ未来電力
出資金</t>
    <rPh sb="0" eb="4">
      <t>カブシキガイシャ</t>
    </rPh>
    <rPh sb="9" eb="11">
      <t>ミライ</t>
    </rPh>
    <rPh sb="11" eb="13">
      <t>デンリョク</t>
    </rPh>
    <rPh sb="14" eb="17">
      <t>シュッシキン</t>
    </rPh>
    <phoneticPr fontId="5"/>
  </si>
  <si>
    <t>生活インフラ・_x000D_
国土保全</t>
  </si>
  <si>
    <t>事業用資産</t>
  </si>
  <si>
    <t>　土地</t>
  </si>
  <si>
    <t>　立木竹</t>
  </si>
  <si>
    <t>-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</si>
  <si>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</si>
  <si>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</si>
  <si>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</si>
  <si>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</si>
  <si>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</si>
  <si>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</si>
  <si>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</si>
  <si>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</si>
  <si>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</si>
  <si>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</si>
  <si>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</si>
  <si>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</si>
  <si>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</si>
  <si>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本年度償却額_x000D_
(F)</t>
  </si>
  <si>
    <t>差引本年度末残高_x000D_
(D)-(E)_x000D_
(G)</t>
  </si>
  <si>
    <t>１．①有形固定資産の明細</t>
    <phoneticPr fontId="2"/>
  </si>
  <si>
    <t>１．②有形固定資産に係る行政目的別の明細</t>
    <phoneticPr fontId="7"/>
  </si>
  <si>
    <t>会計：一般会計等</t>
  </si>
  <si>
    <t>　その他</t>
  </si>
  <si>
    <t>　建物</t>
    <rPh sb="1" eb="3">
      <t>タテモノ</t>
    </rPh>
    <phoneticPr fontId="2"/>
  </si>
  <si>
    <t>　工作物</t>
    <phoneticPr fontId="2"/>
  </si>
  <si>
    <t>※各項目の金額を表示単位未満で四捨五入により処理しているため、合計等の金額が一致しない場合があります。</t>
    <phoneticPr fontId="5"/>
  </si>
  <si>
    <t>　建設仮勘定</t>
    <phoneticPr fontId="2"/>
  </si>
  <si>
    <t>③投資及び出資金の明細</t>
    <phoneticPr fontId="2"/>
  </si>
  <si>
    <t>④基金の明細</t>
    <phoneticPr fontId="2"/>
  </si>
  <si>
    <t>年度：令和3年度</t>
    <phoneticPr fontId="2"/>
  </si>
  <si>
    <t>（単位：　千円　　）</t>
    <phoneticPr fontId="7"/>
  </si>
  <si>
    <t>（単位：千円）</t>
    <phoneticPr fontId="7"/>
  </si>
  <si>
    <t>年度：令和3年度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</si>
</sst>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_ "/>
    <numFmt numFmtId="178" formatCode="#,##0.00&quot;%&quot;;&quot;△ &quot;#,##0.00&quot;%&quot;"/>
    <numFmt numFmtId="179" formatCode="#,##0,;\-#,##0,;&quot;-&quot;"/>
    <numFmt numFmtId="180" formatCode="#,##0_);[Red]\(#,##0\)"/>
  </numFmts>
  <fonts count="47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游ゴシック Light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游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2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i/>
      <sz val="11"/>
      <name val="ＭＳ Ｐゴシック"/>
      <family val="3"/>
      <charset val="128"/>
    </font>
    <font>
      <sz val="11"/>
      <color theme="1"/>
      <name val="ＭＳ　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</cellStyleXfs>
  <cellXfs count="329"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" fontId="6" fillId="0" borderId="0" xfId="0" applyNumberFormat="1" applyFont="1" applyAlignment="1"/>
    <xf numFmtId="3" fontId="8" fillId="0" borderId="0" xfId="0" applyNumberFormat="1" applyFont="1" applyAlignment="1"/>
    <xf numFmtId="3" fontId="9" fillId="0" borderId="0" xfId="0" applyNumberFormat="1" applyFont="1" applyAlignment="1"/>
    <xf numFmtId="3" fontId="9" fillId="0" borderId="0" xfId="0" applyNumberFormat="1" applyFont="1" applyAlignment="1">
      <alignment horizontal="right"/>
    </xf>
    <xf numFmtId="3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Border="1" applyAlignment="1">
      <alignment horizontal="right" vertical="center"/>
    </xf>
    <xf numFmtId="3" fontId="8" fillId="5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Protection="1">
      <alignment vertical="center"/>
    </xf>
    <xf numFmtId="49" fontId="10" fillId="7" borderId="1" xfId="0" applyNumberFormat="1" applyFont="1" applyFill="1" applyBorder="1" applyAlignment="1" applyProtection="1">
      <alignment horizontal="center" vertical="center" wrapText="1"/>
    </xf>
    <xf numFmtId="49" fontId="10" fillId="7" borderId="1" xfId="0" applyNumberFormat="1" applyFont="1" applyFill="1" applyBorder="1" applyAlignment="1" applyProtection="1">
      <alignment horizontal="left" vertical="center"/>
    </xf>
    <xf numFmtId="176" fontId="10" fillId="8" borderId="1" xfId="1" applyNumberFormat="1" applyFont="1" applyFill="1" applyBorder="1" applyAlignment="1" applyProtection="1">
      <alignment horizontal="right" vertical="center"/>
    </xf>
    <xf numFmtId="176" fontId="10" fillId="6" borderId="1" xfId="1" applyNumberFormat="1" applyFont="1" applyFill="1" applyBorder="1" applyAlignment="1" applyProtection="1">
      <alignment horizontal="right" vertical="center"/>
      <protection locked="0"/>
    </xf>
    <xf numFmtId="176" fontId="10" fillId="6" borderId="3" xfId="1" applyNumberFormat="1" applyFont="1" applyFill="1" applyBorder="1" applyAlignment="1" applyProtection="1">
      <alignment horizontal="right" vertical="center"/>
      <protection locked="0"/>
    </xf>
    <xf numFmtId="49" fontId="10" fillId="7" borderId="4" xfId="0" applyNumberFormat="1" applyFont="1" applyFill="1" applyBorder="1" applyAlignment="1" applyProtection="1">
      <alignment horizontal="center" vertical="center"/>
    </xf>
    <xf numFmtId="38" fontId="11" fillId="6" borderId="0" xfId="1" applyFont="1" applyFill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4" fillId="6" borderId="0" xfId="0" applyFont="1" applyFill="1" applyBorder="1" applyProtection="1">
      <alignment vertical="center"/>
    </xf>
    <xf numFmtId="0" fontId="14" fillId="6" borderId="0" xfId="0" applyFont="1" applyFill="1" applyBorder="1" applyAlignment="1" applyProtection="1">
      <alignment horizontal="center" vertical="center"/>
    </xf>
    <xf numFmtId="49" fontId="10" fillId="7" borderId="3" xfId="0" applyNumberFormat="1" applyFont="1" applyFill="1" applyBorder="1" applyAlignment="1" applyProtection="1">
      <alignment horizontal="center" vertical="center" wrapText="1"/>
    </xf>
    <xf numFmtId="176" fontId="10" fillId="0" borderId="1" xfId="1" applyNumberFormat="1" applyFont="1" applyFill="1" applyBorder="1" applyAlignment="1" applyProtection="1">
      <alignment horizontal="right" vertical="center"/>
      <protection locked="0"/>
    </xf>
    <xf numFmtId="176" fontId="10" fillId="8" borderId="5" xfId="1" applyNumberFormat="1" applyFont="1" applyFill="1" applyBorder="1" applyAlignment="1" applyProtection="1">
      <alignment horizontal="right" vertical="center"/>
    </xf>
    <xf numFmtId="38" fontId="15" fillId="6" borderId="0" xfId="1" applyFont="1" applyFill="1" applyBorder="1" applyProtection="1">
      <alignment vertical="center"/>
    </xf>
    <xf numFmtId="0" fontId="15" fillId="6" borderId="0" xfId="0" applyFont="1" applyFill="1" applyBorder="1" applyProtection="1">
      <alignment vertical="center"/>
    </xf>
    <xf numFmtId="0" fontId="0" fillId="0" borderId="0" xfId="0" applyProtection="1">
      <alignment vertical="center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176" fontId="18" fillId="3" borderId="1" xfId="0" applyNumberFormat="1" applyFont="1" applyFill="1" applyBorder="1" applyAlignment="1" applyProtection="1">
      <alignment horizontal="right" vertical="center"/>
    </xf>
    <xf numFmtId="49" fontId="18" fillId="2" borderId="1" xfId="2" applyNumberFormat="1" applyFont="1" applyFill="1" applyBorder="1" applyAlignment="1" applyProtection="1">
      <alignment horizontal="center" vertical="center"/>
    </xf>
    <xf numFmtId="49" fontId="18" fillId="2" borderId="1" xfId="2" applyNumberFormat="1" applyFont="1" applyFill="1" applyBorder="1" applyAlignment="1" applyProtection="1">
      <alignment horizontal="centerContinuous" vertical="center" wrapText="1"/>
    </xf>
    <xf numFmtId="49" fontId="18" fillId="2" borderId="1" xfId="2" applyNumberFormat="1" applyFont="1" applyFill="1" applyBorder="1" applyAlignment="1" applyProtection="1">
      <alignment horizontal="center" vertical="center" wrapText="1"/>
    </xf>
    <xf numFmtId="0" fontId="18" fillId="2" borderId="6" xfId="2" applyFont="1" applyFill="1" applyBorder="1" applyAlignment="1" applyProtection="1">
      <alignment horizontal="center" vertical="center"/>
    </xf>
    <xf numFmtId="0" fontId="18" fillId="0" borderId="1" xfId="2" applyFont="1" applyFill="1" applyBorder="1" applyAlignment="1" applyProtection="1">
      <alignment horizontal="center" vertical="center" wrapText="1"/>
    </xf>
    <xf numFmtId="176" fontId="18" fillId="0" borderId="1" xfId="2" applyNumberFormat="1" applyFont="1" applyBorder="1" applyAlignment="1" applyProtection="1">
      <alignment horizontal="right" vertical="center"/>
      <protection locked="0"/>
    </xf>
    <xf numFmtId="176" fontId="18" fillId="0" borderId="1" xfId="2" applyNumberFormat="1" applyFont="1" applyFill="1" applyBorder="1" applyAlignment="1" applyProtection="1">
      <alignment horizontal="right" vertical="center"/>
      <protection locked="0"/>
    </xf>
    <xf numFmtId="176" fontId="18" fillId="0" borderId="1" xfId="2" applyNumberFormat="1" applyFont="1" applyBorder="1" applyAlignment="1" applyProtection="1">
      <alignment horizontal="right" vertical="center"/>
    </xf>
    <xf numFmtId="176" fontId="18" fillId="3" borderId="1" xfId="2" applyNumberFormat="1" applyFont="1" applyFill="1" applyBorder="1" applyAlignment="1" applyProtection="1">
      <alignment horizontal="right" vertical="center"/>
    </xf>
    <xf numFmtId="49" fontId="18" fillId="2" borderId="6" xfId="2" applyNumberFormat="1" applyFont="1" applyFill="1" applyBorder="1" applyAlignment="1" applyProtection="1">
      <alignment horizontal="center" vertical="center"/>
    </xf>
    <xf numFmtId="49" fontId="18" fillId="0" borderId="3" xfId="2" applyNumberFormat="1" applyFont="1" applyFill="1" applyBorder="1" applyAlignment="1" applyProtection="1">
      <alignment horizontal="centerContinuous" vertical="center" wrapText="1"/>
    </xf>
    <xf numFmtId="0" fontId="18" fillId="0" borderId="1" xfId="2" applyFont="1" applyFill="1" applyBorder="1" applyAlignment="1" applyProtection="1">
      <alignment horizontal="right" vertical="center" wrapText="1"/>
    </xf>
    <xf numFmtId="49" fontId="18" fillId="0" borderId="3" xfId="2" applyNumberFormat="1" applyFont="1" applyBorder="1" applyAlignment="1" applyProtection="1">
      <alignment horizontal="left" vertical="center"/>
      <protection locked="0"/>
    </xf>
    <xf numFmtId="49" fontId="18" fillId="0" borderId="3" xfId="2" applyNumberFormat="1" applyFont="1" applyBorder="1" applyAlignment="1" applyProtection="1">
      <alignment vertical="center"/>
    </xf>
    <xf numFmtId="49" fontId="18" fillId="2" borderId="3" xfId="2" applyNumberFormat="1" applyFont="1" applyFill="1" applyBorder="1" applyAlignment="1" applyProtection="1">
      <alignment horizontal="center" vertical="center"/>
    </xf>
    <xf numFmtId="0" fontId="18" fillId="2" borderId="6" xfId="2" applyFont="1" applyFill="1" applyBorder="1" applyAlignment="1" applyProtection="1">
      <alignment horizontal="center" vertical="center"/>
      <protection locked="0"/>
    </xf>
    <xf numFmtId="0" fontId="3" fillId="2" borderId="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77" fontId="18" fillId="0" borderId="1" xfId="2" applyNumberFormat="1" applyFont="1" applyFill="1" applyBorder="1" applyAlignment="1" applyProtection="1">
      <alignment horizontal="right" vertical="center" wrapText="1"/>
    </xf>
    <xf numFmtId="38" fontId="18" fillId="0" borderId="1" xfId="1" applyFont="1" applyFill="1" applyBorder="1" applyAlignment="1" applyProtection="1">
      <alignment horizontal="right" vertical="center" wrapText="1"/>
    </xf>
    <xf numFmtId="49" fontId="15" fillId="6" borderId="2" xfId="0" applyNumberFormat="1" applyFont="1" applyFill="1" applyBorder="1" applyAlignment="1" applyProtection="1">
      <alignment vertical="center"/>
      <protection locked="0"/>
    </xf>
    <xf numFmtId="49" fontId="15" fillId="6" borderId="0" xfId="0" applyNumberFormat="1" applyFont="1" applyFill="1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</xf>
    <xf numFmtId="176" fontId="21" fillId="0" borderId="0" xfId="4" applyNumberFormat="1" applyFont="1">
      <alignment vertical="center"/>
    </xf>
    <xf numFmtId="176" fontId="20" fillId="0" borderId="0" xfId="4" applyNumberFormat="1">
      <alignment vertical="center"/>
    </xf>
    <xf numFmtId="176" fontId="22" fillId="0" borderId="0" xfId="4" applyNumberFormat="1" applyFont="1">
      <alignment vertical="center"/>
    </xf>
    <xf numFmtId="176" fontId="20" fillId="0" borderId="0" xfId="4" applyNumberFormat="1" applyAlignment="1">
      <alignment horizontal="right" vertical="center"/>
    </xf>
    <xf numFmtId="176" fontId="0" fillId="0" borderId="13" xfId="5" applyNumberFormat="1" applyFont="1" applyBorder="1" applyAlignment="1">
      <alignment horizontal="center" vertical="center" wrapText="1"/>
    </xf>
    <xf numFmtId="176" fontId="23" fillId="4" borderId="14" xfId="5" applyNumberFormat="1" applyFont="1" applyFill="1" applyBorder="1" applyAlignment="1">
      <alignment horizontal="center" vertical="center"/>
    </xf>
    <xf numFmtId="176" fontId="11" fillId="4" borderId="15" xfId="5" applyNumberFormat="1" applyFont="1" applyFill="1" applyBorder="1" applyAlignment="1">
      <alignment vertical="center"/>
    </xf>
    <xf numFmtId="176" fontId="11" fillId="4" borderId="16" xfId="5" applyNumberFormat="1" applyFont="1" applyFill="1" applyBorder="1" applyAlignment="1">
      <alignment vertical="center"/>
    </xf>
    <xf numFmtId="176" fontId="0" fillId="9" borderId="17" xfId="5" applyNumberFormat="1" applyFont="1" applyFill="1" applyBorder="1">
      <alignment vertical="center"/>
    </xf>
    <xf numFmtId="176" fontId="11" fillId="9" borderId="18" xfId="5" applyNumberFormat="1" applyFont="1" applyFill="1" applyBorder="1" applyAlignment="1">
      <alignment horizontal="right" vertical="center"/>
    </xf>
    <xf numFmtId="176" fontId="0" fillId="0" borderId="17" xfId="5" applyNumberFormat="1" applyFont="1" applyFill="1" applyBorder="1">
      <alignment vertical="center"/>
    </xf>
    <xf numFmtId="176" fontId="11" fillId="0" borderId="18" xfId="5" applyNumberFormat="1" applyFont="1" applyFill="1" applyBorder="1" applyAlignment="1">
      <alignment horizontal="right" vertical="center"/>
    </xf>
    <xf numFmtId="176" fontId="0" fillId="0" borderId="17" xfId="5" applyNumberFormat="1" applyFont="1" applyFill="1" applyBorder="1" applyAlignment="1">
      <alignment horizontal="right" vertical="center"/>
    </xf>
    <xf numFmtId="176" fontId="20" fillId="0" borderId="19" xfId="4" applyNumberFormat="1" applyBorder="1" applyAlignment="1">
      <alignment horizontal="right" vertical="center"/>
    </xf>
    <xf numFmtId="176" fontId="20" fillId="0" borderId="10" xfId="4" applyNumberFormat="1" applyBorder="1">
      <alignment vertical="center"/>
    </xf>
    <xf numFmtId="176" fontId="20" fillId="0" borderId="17" xfId="4" applyNumberFormat="1" applyBorder="1" applyAlignment="1">
      <alignment horizontal="right" vertical="center"/>
    </xf>
    <xf numFmtId="176" fontId="0" fillId="9" borderId="17" xfId="5" applyNumberFormat="1" applyFont="1" applyFill="1" applyBorder="1" applyAlignment="1">
      <alignment horizontal="right" vertical="center"/>
    </xf>
    <xf numFmtId="176" fontId="25" fillId="4" borderId="16" xfId="5" applyNumberFormat="1" applyFont="1" applyFill="1" applyBorder="1" applyAlignment="1">
      <alignment vertical="center"/>
    </xf>
    <xf numFmtId="176" fontId="11" fillId="4" borderId="20" xfId="5" applyNumberFormat="1" applyFont="1" applyFill="1" applyBorder="1" applyAlignment="1">
      <alignment vertical="center"/>
    </xf>
    <xf numFmtId="176" fontId="11" fillId="4" borderId="21" xfId="5" applyNumberFormat="1" applyFont="1" applyFill="1" applyBorder="1" applyAlignment="1">
      <alignment vertical="center"/>
    </xf>
    <xf numFmtId="176" fontId="25" fillId="4" borderId="21" xfId="5" applyNumberFormat="1" applyFont="1" applyFill="1" applyBorder="1" applyAlignment="1">
      <alignment vertical="center"/>
    </xf>
    <xf numFmtId="176" fontId="0" fillId="9" borderId="22" xfId="5" applyNumberFormat="1" applyFont="1" applyFill="1" applyBorder="1">
      <alignment vertical="center"/>
    </xf>
    <xf numFmtId="176" fontId="11" fillId="9" borderId="23" xfId="5" applyNumberFormat="1" applyFont="1" applyFill="1" applyBorder="1" applyAlignment="1">
      <alignment horizontal="right" vertical="center"/>
    </xf>
    <xf numFmtId="0" fontId="26" fillId="0" borderId="0" xfId="6" applyFont="1" applyFill="1" applyAlignment="1">
      <alignment vertical="center"/>
    </xf>
    <xf numFmtId="176" fontId="18" fillId="4" borderId="0" xfId="7" applyNumberFormat="1" applyFont="1" applyFill="1" applyBorder="1" applyAlignment="1">
      <alignment vertical="center"/>
    </xf>
    <xf numFmtId="176" fontId="27" fillId="4" borderId="0" xfId="7" applyNumberFormat="1" applyFont="1" applyFill="1" applyBorder="1" applyAlignment="1">
      <alignment vertical="center"/>
    </xf>
    <xf numFmtId="176" fontId="28" fillId="4" borderId="0" xfId="8" applyNumberFormat="1" applyFont="1" applyFill="1" applyBorder="1" applyAlignment="1">
      <alignment vertical="center"/>
    </xf>
    <xf numFmtId="176" fontId="23" fillId="4" borderId="0" xfId="8" applyNumberFormat="1" applyFont="1" applyFill="1" applyAlignment="1">
      <alignment vertical="center"/>
    </xf>
    <xf numFmtId="176" fontId="29" fillId="0" borderId="0" xfId="4" applyNumberFormat="1" applyFont="1">
      <alignment vertical="center"/>
    </xf>
    <xf numFmtId="0" fontId="0" fillId="0" borderId="0" xfId="0" applyBorder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0" fontId="29" fillId="0" borderId="0" xfId="0" applyFont="1" applyBorder="1" applyProtection="1">
      <alignment vertical="center"/>
    </xf>
    <xf numFmtId="49" fontId="29" fillId="2" borderId="1" xfId="0" applyNumberFormat="1" applyFont="1" applyFill="1" applyBorder="1" applyAlignment="1" applyProtection="1">
      <alignment horizontal="center" vertical="center"/>
    </xf>
    <xf numFmtId="0" fontId="29" fillId="2" borderId="24" xfId="0" applyFont="1" applyFill="1" applyBorder="1" applyAlignment="1" applyProtection="1">
      <alignment horizontal="center" vertical="center"/>
    </xf>
    <xf numFmtId="0" fontId="29" fillId="2" borderId="25" xfId="0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 wrapText="1"/>
    </xf>
    <xf numFmtId="49" fontId="29" fillId="0" borderId="26" xfId="0" applyNumberFormat="1" applyFont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right" vertical="center" wrapText="1"/>
    </xf>
    <xf numFmtId="0" fontId="29" fillId="2" borderId="3" xfId="0" applyFont="1" applyFill="1" applyBorder="1" applyAlignment="1" applyProtection="1">
      <alignment horizontal="right" vertical="center"/>
    </xf>
    <xf numFmtId="49" fontId="29" fillId="2" borderId="26" xfId="0" applyNumberFormat="1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49" fontId="35" fillId="0" borderId="26" xfId="0" applyNumberFormat="1" applyFont="1" applyBorder="1" applyAlignment="1" applyProtection="1">
      <alignment horizontal="left" vertical="center"/>
      <protection locked="0"/>
    </xf>
    <xf numFmtId="49" fontId="35" fillId="0" borderId="26" xfId="0" applyNumberFormat="1" applyFont="1" applyBorder="1" applyAlignment="1" applyProtection="1">
      <alignment horizontal="left" vertical="center" wrapText="1"/>
      <protection locked="0"/>
    </xf>
    <xf numFmtId="49" fontId="35" fillId="0" borderId="7" xfId="0" applyNumberFormat="1" applyFont="1" applyBorder="1" applyAlignment="1" applyProtection="1">
      <alignment horizontal="left" vertical="center"/>
      <protection locked="0"/>
    </xf>
    <xf numFmtId="49" fontId="35" fillId="0" borderId="3" xfId="0" applyNumberFormat="1" applyFont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center" vertical="center"/>
    </xf>
    <xf numFmtId="0" fontId="35" fillId="2" borderId="3" xfId="0" applyFont="1" applyFill="1" applyBorder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right" vertical="center" wrapText="1"/>
    </xf>
    <xf numFmtId="0" fontId="35" fillId="2" borderId="3" xfId="0" applyFont="1" applyFill="1" applyBorder="1" applyAlignment="1" applyProtection="1">
      <alignment horizontal="right" vertical="center"/>
    </xf>
    <xf numFmtId="49" fontId="35" fillId="2" borderId="7" xfId="0" applyNumberFormat="1" applyFont="1" applyFill="1" applyBorder="1" applyAlignment="1" applyProtection="1">
      <alignment horizontal="left" vertical="center"/>
    </xf>
    <xf numFmtId="49" fontId="35" fillId="2" borderId="3" xfId="0" applyNumberFormat="1" applyFont="1" applyFill="1" applyBorder="1" applyAlignment="1" applyProtection="1">
      <alignment horizontal="left" vertical="center"/>
    </xf>
    <xf numFmtId="49" fontId="35" fillId="2" borderId="2" xfId="0" applyNumberFormat="1" applyFont="1" applyFill="1" applyBorder="1" applyAlignment="1" applyProtection="1">
      <alignment horizontal="center" vertical="center"/>
    </xf>
    <xf numFmtId="49" fontId="29" fillId="0" borderId="30" xfId="0" applyNumberFormat="1" applyFont="1" applyBorder="1" applyAlignment="1" applyProtection="1">
      <alignment horizontal="left" vertical="center"/>
    </xf>
    <xf numFmtId="0" fontId="18" fillId="0" borderId="0" xfId="0" applyFont="1" applyProtection="1">
      <alignment vertical="center"/>
    </xf>
    <xf numFmtId="49" fontId="18" fillId="0" borderId="1" xfId="0" applyNumberFormat="1" applyFont="1" applyBorder="1" applyAlignment="1" applyProtection="1">
      <alignment horizontal="left" vertical="center"/>
      <protection locked="0"/>
    </xf>
    <xf numFmtId="176" fontId="18" fillId="0" borderId="1" xfId="0" applyNumberFormat="1" applyFont="1" applyBorder="1" applyAlignment="1" applyProtection="1">
      <alignment horizontal="right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Protection="1">
      <alignment vertical="center"/>
    </xf>
    <xf numFmtId="49" fontId="18" fillId="7" borderId="1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176" fontId="18" fillId="0" borderId="1" xfId="0" applyNumberFormat="1" applyFont="1" applyFill="1" applyBorder="1" applyAlignment="1" applyProtection="1">
      <alignment horizontal="right" vertical="center"/>
      <protection locked="0"/>
    </xf>
    <xf numFmtId="176" fontId="18" fillId="8" borderId="1" xfId="0" applyNumberFormat="1" applyFont="1" applyFill="1" applyBorder="1" applyAlignment="1" applyProtection="1">
      <alignment horizontal="right" vertical="center"/>
    </xf>
    <xf numFmtId="49" fontId="18" fillId="7" borderId="1" xfId="0" applyNumberFormat="1" applyFont="1" applyFill="1" applyBorder="1" applyAlignment="1" applyProtection="1">
      <alignment horizontal="center" vertical="center"/>
    </xf>
    <xf numFmtId="0" fontId="36" fillId="0" borderId="0" xfId="0" applyFont="1" applyBorder="1" applyProtection="1">
      <alignment vertical="center"/>
    </xf>
    <xf numFmtId="49" fontId="36" fillId="0" borderId="0" xfId="0" applyNumberFormat="1" applyFont="1" applyBorder="1" applyAlignment="1" applyProtection="1">
      <alignment horizontal="right"/>
      <protection locked="0"/>
    </xf>
    <xf numFmtId="49" fontId="35" fillId="2" borderId="31" xfId="0" applyNumberFormat="1" applyFont="1" applyFill="1" applyBorder="1" applyAlignment="1" applyProtection="1">
      <alignment horizontal="center" vertical="center" wrapText="1"/>
    </xf>
    <xf numFmtId="49" fontId="35" fillId="2" borderId="9" xfId="0" applyNumberFormat="1" applyFont="1" applyFill="1" applyBorder="1" applyAlignment="1" applyProtection="1">
      <alignment horizontal="center" vertical="center" wrapText="1"/>
    </xf>
    <xf numFmtId="49" fontId="35" fillId="2" borderId="3" xfId="0" applyNumberFormat="1" applyFont="1" applyFill="1" applyBorder="1" applyAlignment="1" applyProtection="1">
      <alignment horizontal="center" vertical="center" wrapText="1"/>
    </xf>
    <xf numFmtId="49" fontId="29" fillId="2" borderId="32" xfId="0" applyNumberFormat="1" applyFont="1" applyFill="1" applyBorder="1" applyAlignment="1" applyProtection="1">
      <alignment horizontal="center" vertical="center" shrinkToFit="1"/>
    </xf>
    <xf numFmtId="49" fontId="29" fillId="2" borderId="26" xfId="0" applyNumberFormat="1" applyFont="1" applyFill="1" applyBorder="1" applyAlignment="1" applyProtection="1">
      <alignment horizontal="center" vertical="center" shrinkToFit="1"/>
    </xf>
    <xf numFmtId="49" fontId="35" fillId="2" borderId="1" xfId="0" applyNumberFormat="1" applyFont="1" applyFill="1" applyBorder="1" applyAlignment="1" applyProtection="1">
      <alignment horizontal="left" vertical="center"/>
    </xf>
    <xf numFmtId="176" fontId="35" fillId="0" borderId="1" xfId="0" applyNumberFormat="1" applyFont="1" applyBorder="1" applyAlignment="1" applyProtection="1">
      <alignment horizontal="right" vertical="center"/>
      <protection locked="0"/>
    </xf>
    <xf numFmtId="176" fontId="35" fillId="0" borderId="33" xfId="0" applyNumberFormat="1" applyFont="1" applyFill="1" applyBorder="1" applyAlignment="1" applyProtection="1">
      <alignment horizontal="right" vertical="center"/>
      <protection locked="0"/>
    </xf>
    <xf numFmtId="176" fontId="35" fillId="0" borderId="3" xfId="0" applyNumberFormat="1" applyFont="1" applyFill="1" applyBorder="1" applyAlignment="1" applyProtection="1">
      <alignment horizontal="right" vertical="center"/>
      <protection locked="0"/>
    </xf>
    <xf numFmtId="176" fontId="35" fillId="0" borderId="1" xfId="0" applyNumberFormat="1" applyFont="1" applyFill="1" applyBorder="1" applyAlignment="1" applyProtection="1">
      <alignment horizontal="right" vertical="center"/>
      <protection locked="0"/>
    </xf>
    <xf numFmtId="176" fontId="35" fillId="0" borderId="3" xfId="0" applyNumberFormat="1" applyFont="1" applyBorder="1" applyAlignment="1" applyProtection="1">
      <alignment horizontal="right" vertical="center"/>
      <protection locked="0"/>
    </xf>
    <xf numFmtId="176" fontId="35" fillId="0" borderId="33" xfId="0" applyNumberFormat="1" applyFont="1" applyBorder="1" applyAlignment="1" applyProtection="1">
      <alignment horizontal="right" vertical="center"/>
      <protection locked="0"/>
    </xf>
    <xf numFmtId="49" fontId="35" fillId="2" borderId="1" xfId="0" applyNumberFormat="1" applyFont="1" applyFill="1" applyBorder="1" applyAlignment="1" applyProtection="1">
      <alignment horizontal="center" vertical="center"/>
    </xf>
    <xf numFmtId="176" fontId="35" fillId="3" borderId="3" xfId="0" applyNumberFormat="1" applyFont="1" applyFill="1" applyBorder="1" applyAlignment="1" applyProtection="1">
      <alignment horizontal="right" vertical="center"/>
    </xf>
    <xf numFmtId="176" fontId="35" fillId="3" borderId="33" xfId="0" applyNumberFormat="1" applyFont="1" applyFill="1" applyBorder="1" applyAlignment="1" applyProtection="1">
      <alignment horizontal="right" vertical="center"/>
    </xf>
    <xf numFmtId="176" fontId="35" fillId="3" borderId="1" xfId="0" applyNumberFormat="1" applyFont="1" applyFill="1" applyBorder="1" applyAlignment="1" applyProtection="1">
      <alignment horizontal="right" vertical="center"/>
    </xf>
    <xf numFmtId="0" fontId="39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right" vertical="center"/>
    </xf>
    <xf numFmtId="49" fontId="35" fillId="0" borderId="0" xfId="0" applyNumberFormat="1" applyFont="1" applyBorder="1" applyAlignment="1" applyProtection="1">
      <alignment horizontal="right" vertical="center"/>
      <protection locked="0"/>
    </xf>
    <xf numFmtId="176" fontId="35" fillId="3" borderId="33" xfId="0" applyNumberFormat="1" applyFont="1" applyFill="1" applyBorder="1" applyAlignment="1" applyProtection="1">
      <alignment horizontal="right" vertical="center" wrapText="1"/>
    </xf>
    <xf numFmtId="176" fontId="35" fillId="0" borderId="36" xfId="1" applyNumberFormat="1" applyFont="1" applyBorder="1" applyAlignment="1" applyProtection="1">
      <alignment horizontal="right" vertical="center"/>
      <protection locked="0"/>
    </xf>
    <xf numFmtId="176" fontId="35" fillId="0" borderId="1" xfId="1" applyNumberFormat="1" applyFont="1" applyBorder="1" applyAlignment="1" applyProtection="1">
      <alignment horizontal="right" vertical="center"/>
      <protection locked="0"/>
    </xf>
    <xf numFmtId="178" fontId="35" fillId="0" borderId="1" xfId="1" applyNumberFormat="1" applyFont="1" applyBorder="1" applyAlignment="1" applyProtection="1">
      <alignment horizontal="right" vertical="center"/>
      <protection locked="0"/>
    </xf>
    <xf numFmtId="179" fontId="41" fillId="0" borderId="10" xfId="1" applyNumberFormat="1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39" fillId="0" borderId="0" xfId="0" applyFont="1" applyAlignment="1" applyProtection="1">
      <alignment horizontal="right" vertical="center"/>
    </xf>
    <xf numFmtId="49" fontId="40" fillId="0" borderId="0" xfId="0" applyNumberFormat="1" applyFont="1" applyBorder="1" applyAlignment="1" applyProtection="1">
      <alignment horizontal="right" vertical="center"/>
      <protection locked="0"/>
    </xf>
    <xf numFmtId="176" fontId="35" fillId="0" borderId="7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center" vertical="center"/>
    </xf>
    <xf numFmtId="49" fontId="29" fillId="0" borderId="0" xfId="0" applyNumberFormat="1" applyFont="1" applyBorder="1" applyAlignment="1" applyProtection="1">
      <alignment horizontal="right" vertical="center"/>
      <protection locked="0"/>
    </xf>
    <xf numFmtId="49" fontId="18" fillId="2" borderId="26" xfId="0" applyNumberFormat="1" applyFont="1" applyFill="1" applyBorder="1" applyAlignment="1" applyProtection="1">
      <alignment horizontal="left" vertical="center"/>
    </xf>
    <xf numFmtId="49" fontId="18" fillId="2" borderId="2" xfId="0" applyNumberFormat="1" applyFont="1" applyFill="1" applyBorder="1" applyAlignment="1" applyProtection="1">
      <alignment horizontal="left" vertical="center"/>
    </xf>
    <xf numFmtId="49" fontId="18" fillId="2" borderId="5" xfId="0" applyNumberFormat="1" applyFont="1" applyFill="1" applyBorder="1" applyAlignment="1" applyProtection="1">
      <alignment horizontal="left" vertical="center"/>
    </xf>
    <xf numFmtId="0" fontId="18" fillId="0" borderId="26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/>
    </xf>
    <xf numFmtId="0" fontId="18" fillId="0" borderId="5" xfId="0" applyFont="1" applyFill="1" applyBorder="1" applyAlignment="1" applyProtection="1">
      <alignment horizontal="left" vertical="center"/>
    </xf>
    <xf numFmtId="0" fontId="18" fillId="0" borderId="7" xfId="0" applyFont="1" applyBorder="1" applyProtection="1">
      <alignment vertical="center"/>
    </xf>
    <xf numFmtId="176" fontId="18" fillId="0" borderId="9" xfId="0" applyNumberFormat="1" applyFont="1" applyBorder="1" applyProtection="1">
      <alignment vertical="center"/>
    </xf>
    <xf numFmtId="176" fontId="18" fillId="0" borderId="3" xfId="0" applyNumberFormat="1" applyFont="1" applyBorder="1" applyProtection="1">
      <alignment vertical="center"/>
    </xf>
    <xf numFmtId="49" fontId="18" fillId="0" borderId="7" xfId="0" applyNumberFormat="1" applyFont="1" applyBorder="1" applyProtection="1">
      <alignment vertical="center"/>
    </xf>
    <xf numFmtId="176" fontId="18" fillId="0" borderId="9" xfId="0" applyNumberFormat="1" applyFont="1" applyBorder="1" applyAlignment="1" applyProtection="1">
      <alignment horizontal="right" vertical="center"/>
    </xf>
    <xf numFmtId="176" fontId="18" fillId="0" borderId="3" xfId="0" applyNumberFormat="1" applyFont="1" applyBorder="1" applyAlignment="1" applyProtection="1">
      <alignment horizontal="right" vertical="center"/>
    </xf>
    <xf numFmtId="49" fontId="18" fillId="2" borderId="41" xfId="0" applyNumberFormat="1" applyFont="1" applyFill="1" applyBorder="1" applyAlignment="1" applyProtection="1">
      <alignment horizontal="center" vertical="center"/>
    </xf>
    <xf numFmtId="176" fontId="18" fillId="3" borderId="41" xfId="0" applyNumberFormat="1" applyFont="1" applyFill="1" applyBorder="1" applyAlignment="1" applyProtection="1">
      <alignment horizontal="right" vertical="center"/>
    </xf>
    <xf numFmtId="0" fontId="18" fillId="2" borderId="26" xfId="0" applyFont="1" applyFill="1" applyBorder="1" applyAlignment="1" applyProtection="1">
      <alignment horizontal="left" vertical="center"/>
    </xf>
    <xf numFmtId="0" fontId="18" fillId="2" borderId="2" xfId="0" applyFont="1" applyFill="1" applyBorder="1" applyAlignment="1" applyProtection="1">
      <alignment horizontal="left" vertical="center"/>
    </xf>
    <xf numFmtId="0" fontId="18" fillId="2" borderId="5" xfId="0" applyFont="1" applyFill="1" applyBorder="1" applyAlignment="1" applyProtection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</xf>
    <xf numFmtId="176" fontId="18" fillId="3" borderId="4" xfId="0" applyNumberFormat="1" applyFont="1" applyFill="1" applyBorder="1" applyAlignment="1" applyProtection="1">
      <alignment horizontal="right" vertical="center"/>
    </xf>
    <xf numFmtId="0" fontId="43" fillId="0" borderId="0" xfId="0" applyFont="1" applyBorder="1" applyAlignment="1" applyProtection="1">
      <alignment horizontal="center" vertical="center"/>
    </xf>
    <xf numFmtId="0" fontId="18" fillId="0" borderId="0" xfId="3" applyFont="1" applyBorder="1" applyProtection="1">
      <alignment vertical="center"/>
    </xf>
    <xf numFmtId="49" fontId="18" fillId="0" borderId="6" xfId="0" applyNumberFormat="1" applyFont="1" applyBorder="1" applyAlignment="1" applyProtection="1">
      <alignment horizontal="left" vertical="center"/>
      <protection locked="0"/>
    </xf>
    <xf numFmtId="176" fontId="18" fillId="0" borderId="6" xfId="0" applyNumberFormat="1" applyFont="1" applyBorder="1" applyAlignment="1" applyProtection="1">
      <alignment horizontal="right" vertical="center"/>
      <protection locked="0"/>
    </xf>
    <xf numFmtId="0" fontId="32" fillId="0" borderId="38" xfId="0" applyFont="1" applyBorder="1" applyProtection="1">
      <alignment vertical="center"/>
    </xf>
    <xf numFmtId="0" fontId="20" fillId="0" borderId="38" xfId="0" applyFont="1" applyBorder="1" applyAlignment="1" applyProtection="1">
      <alignment horizontal="left" vertical="center"/>
    </xf>
    <xf numFmtId="3" fontId="44" fillId="0" borderId="0" xfId="0" applyNumberFormat="1" applyFont="1" applyAlignment="1"/>
    <xf numFmtId="49" fontId="29" fillId="0" borderId="2" xfId="0" applyNumberFormat="1" applyFont="1" applyBorder="1" applyAlignment="1" applyProtection="1">
      <alignment horizontal="right" vertical="center"/>
      <protection locked="0"/>
    </xf>
    <xf numFmtId="3" fontId="44" fillId="2" borderId="1" xfId="0" applyNumberFormat="1" applyFont="1" applyFill="1" applyBorder="1" applyAlignment="1">
      <alignment horizontal="center" vertical="center"/>
    </xf>
    <xf numFmtId="3" fontId="44" fillId="2" borderId="1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left" vertical="center" wrapText="1"/>
      <protection locked="0"/>
    </xf>
    <xf numFmtId="3" fontId="44" fillId="0" borderId="1" xfId="0" applyNumberFormat="1" applyFont="1" applyBorder="1" applyAlignment="1">
      <alignment horizontal="right" vertical="center"/>
    </xf>
    <xf numFmtId="3" fontId="44" fillId="0" borderId="10" xfId="0" applyNumberFormat="1" applyFont="1" applyBorder="1" applyAlignment="1"/>
    <xf numFmtId="0" fontId="18" fillId="0" borderId="1" xfId="0" applyFont="1" applyBorder="1" applyAlignment="1" applyProtection="1">
      <alignment horizontal="left" vertical="center"/>
      <protection locked="0"/>
    </xf>
    <xf numFmtId="3" fontId="44" fillId="0" borderId="1" xfId="0" applyNumberFormat="1" applyFont="1" applyBorder="1" applyAlignment="1">
      <alignment horizontal="left" vertical="center"/>
    </xf>
    <xf numFmtId="49" fontId="18" fillId="2" borderId="7" xfId="0" applyNumberFormat="1" applyFont="1" applyFill="1" applyBorder="1" applyAlignment="1" applyProtection="1">
      <alignment vertical="center"/>
    </xf>
    <xf numFmtId="180" fontId="18" fillId="5" borderId="7" xfId="0" applyNumberFormat="1" applyFont="1" applyFill="1" applyBorder="1" applyAlignment="1" applyProtection="1">
      <alignment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3" fontId="45" fillId="0" borderId="0" xfId="0" applyNumberFormat="1" applyFont="1" applyAlignment="1"/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10" fontId="8" fillId="5" borderId="1" xfId="0" applyNumberFormat="1" applyFont="1" applyFill="1" applyBorder="1" applyAlignment="1">
      <alignment horizontal="right" vertical="center"/>
    </xf>
    <xf numFmtId="10" fontId="18" fillId="3" borderId="1" xfId="0" applyNumberFormat="1" applyFont="1" applyFill="1" applyBorder="1" applyAlignment="1" applyProtection="1">
      <alignment horizontal="right" vertical="center"/>
    </xf>
    <xf numFmtId="3" fontId="46" fillId="2" borderId="1" xfId="0" applyNumberFormat="1" applyFont="1" applyFill="1" applyBorder="1" applyAlignment="1">
      <alignment horizontal="center" vertical="center"/>
    </xf>
    <xf numFmtId="3" fontId="46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0" fontId="26" fillId="0" borderId="0" xfId="9" applyFont="1" applyFill="1" applyAlignment="1">
      <alignment vertical="center"/>
    </xf>
    <xf numFmtId="49" fontId="15" fillId="6" borderId="2" xfId="0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Alignment="1">
      <alignment horizontal="center" vertical="center"/>
    </xf>
    <xf numFmtId="49" fontId="18" fillId="2" borderId="7" xfId="0" applyNumberFormat="1" applyFont="1" applyFill="1" applyBorder="1" applyAlignment="1" applyProtection="1">
      <alignment horizontal="left" vertical="center"/>
    </xf>
    <xf numFmtId="49" fontId="18" fillId="2" borderId="9" xfId="0" applyNumberFormat="1" applyFont="1" applyFill="1" applyBorder="1" applyAlignment="1" applyProtection="1">
      <alignment horizontal="left" vertical="center"/>
    </xf>
    <xf numFmtId="49" fontId="18" fillId="2" borderId="3" xfId="0" applyNumberFormat="1" applyFont="1" applyFill="1" applyBorder="1" applyAlignment="1" applyProtection="1">
      <alignment horizontal="left" vertical="center"/>
    </xf>
    <xf numFmtId="3" fontId="44" fillId="2" borderId="1" xfId="0" applyNumberFormat="1" applyFont="1" applyFill="1" applyBorder="1" applyAlignment="1">
      <alignment horizontal="center" vertical="center"/>
    </xf>
    <xf numFmtId="3" fontId="44" fillId="2" borderId="1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 applyProtection="1">
      <alignment horizontal="left" vertical="center" wrapText="1"/>
    </xf>
    <xf numFmtId="49" fontId="18" fillId="2" borderId="9" xfId="0" applyNumberFormat="1" applyFont="1" applyFill="1" applyBorder="1" applyAlignment="1" applyProtection="1">
      <alignment horizontal="left" vertical="center" wrapText="1"/>
    </xf>
    <xf numFmtId="49" fontId="18" fillId="2" borderId="3" xfId="0" applyNumberFormat="1" applyFont="1" applyFill="1" applyBorder="1" applyAlignment="1" applyProtection="1">
      <alignment horizontal="left" vertical="center" wrapText="1"/>
    </xf>
    <xf numFmtId="49" fontId="18" fillId="2" borderId="26" xfId="0" applyNumberFormat="1" applyFont="1" applyFill="1" applyBorder="1" applyAlignment="1" applyProtection="1">
      <alignment horizontal="left" vertical="center"/>
    </xf>
    <xf numFmtId="49" fontId="18" fillId="2" borderId="2" xfId="0" applyNumberFormat="1" applyFont="1" applyFill="1" applyBorder="1" applyAlignment="1" applyProtection="1">
      <alignment horizontal="left" vertical="center"/>
    </xf>
    <xf numFmtId="49" fontId="18" fillId="2" borderId="5" xfId="0" applyNumberFormat="1" applyFont="1" applyFill="1" applyBorder="1" applyAlignment="1" applyProtection="1">
      <alignment horizontal="left" vertical="center"/>
    </xf>
    <xf numFmtId="49" fontId="18" fillId="2" borderId="42" xfId="0" applyNumberFormat="1" applyFont="1" applyFill="1" applyBorder="1" applyAlignment="1" applyProtection="1">
      <alignment horizontal="left" vertical="center"/>
    </xf>
    <xf numFmtId="49" fontId="18" fillId="2" borderId="43" xfId="0" applyNumberFormat="1" applyFont="1" applyFill="1" applyBorder="1" applyAlignment="1" applyProtection="1">
      <alignment horizontal="left" vertical="center"/>
    </xf>
    <xf numFmtId="49" fontId="18" fillId="2" borderId="44" xfId="0" applyNumberFormat="1" applyFont="1" applyFill="1" applyBorder="1" applyAlignment="1" applyProtection="1">
      <alignment horizontal="left" vertical="center"/>
    </xf>
    <xf numFmtId="176" fontId="18" fillId="0" borderId="6" xfId="0" applyNumberFormat="1" applyFont="1" applyBorder="1" applyAlignment="1" applyProtection="1">
      <alignment horizontal="right" vertical="center"/>
      <protection locked="0"/>
    </xf>
    <xf numFmtId="176" fontId="18" fillId="0" borderId="8" xfId="0" applyNumberFormat="1" applyFont="1" applyBorder="1" applyAlignment="1" applyProtection="1">
      <alignment horizontal="right" vertical="center"/>
      <protection locked="0"/>
    </xf>
    <xf numFmtId="176" fontId="18" fillId="0" borderId="4" xfId="0" applyNumberFormat="1" applyFont="1" applyBorder="1" applyAlignment="1" applyProtection="1">
      <alignment horizontal="right" vertical="center"/>
      <protection locked="0"/>
    </xf>
    <xf numFmtId="49" fontId="35" fillId="2" borderId="24" xfId="0" applyNumberFormat="1" applyFont="1" applyFill="1" applyBorder="1" applyAlignment="1" applyProtection="1">
      <alignment horizontal="center" vertical="center" wrapText="1"/>
    </xf>
    <xf numFmtId="49" fontId="35" fillId="2" borderId="26" xfId="0" applyNumberFormat="1" applyFont="1" applyFill="1" applyBorder="1" applyAlignment="1" applyProtection="1">
      <alignment horizontal="center" vertical="center" wrapText="1"/>
    </xf>
    <xf numFmtId="49" fontId="35" fillId="2" borderId="6" xfId="0" applyNumberFormat="1" applyFont="1" applyFill="1" applyBorder="1" applyAlignment="1" applyProtection="1">
      <alignment horizontal="center" vertical="center" wrapText="1"/>
    </xf>
    <xf numFmtId="49" fontId="29" fillId="2" borderId="4" xfId="0" applyNumberFormat="1" applyFont="1" applyFill="1" applyBorder="1" applyAlignment="1" applyProtection="1">
      <alignment horizontal="center" vertical="center"/>
    </xf>
    <xf numFmtId="49" fontId="29" fillId="2" borderId="7" xfId="0" applyNumberFormat="1" applyFont="1" applyFill="1" applyBorder="1" applyAlignment="1" applyProtection="1">
      <alignment horizontal="left" vertical="center"/>
    </xf>
    <xf numFmtId="49" fontId="29" fillId="2" borderId="9" xfId="0" applyNumberFormat="1" applyFont="1" applyFill="1" applyBorder="1" applyAlignment="1" applyProtection="1">
      <alignment horizontal="left" vertical="center"/>
    </xf>
    <xf numFmtId="49" fontId="29" fillId="2" borderId="3" xfId="0" applyNumberFormat="1" applyFont="1" applyFill="1" applyBorder="1" applyAlignment="1" applyProtection="1">
      <alignment horizontal="left" vertical="center"/>
    </xf>
    <xf numFmtId="49" fontId="35" fillId="2" borderId="7" xfId="0" applyNumberFormat="1" applyFont="1" applyFill="1" applyBorder="1" applyAlignment="1" applyProtection="1">
      <alignment horizontal="left" vertical="center"/>
    </xf>
    <xf numFmtId="49" fontId="35" fillId="2" borderId="9" xfId="0" applyNumberFormat="1" applyFont="1" applyFill="1" applyBorder="1" applyAlignment="1" applyProtection="1">
      <alignment horizontal="left" vertical="center"/>
    </xf>
    <xf numFmtId="49" fontId="35" fillId="2" borderId="3" xfId="0" applyNumberFormat="1" applyFont="1" applyFill="1" applyBorder="1" applyAlignment="1" applyProtection="1">
      <alignment horizontal="left" vertical="center"/>
    </xf>
    <xf numFmtId="49" fontId="35" fillId="2" borderId="4" xfId="0" applyNumberFormat="1" applyFont="1" applyFill="1" applyBorder="1" applyAlignment="1" applyProtection="1">
      <alignment horizontal="center" vertical="center" wrapText="1"/>
    </xf>
    <xf numFmtId="49" fontId="35" fillId="2" borderId="25" xfId="0" applyNumberFormat="1" applyFont="1" applyFill="1" applyBorder="1" applyAlignment="1" applyProtection="1">
      <alignment horizontal="center" vertical="center" wrapText="1"/>
    </xf>
    <xf numFmtId="49" fontId="29" fillId="2" borderId="5" xfId="0" applyNumberFormat="1" applyFont="1" applyFill="1" applyBorder="1" applyAlignment="1" applyProtection="1">
      <alignment horizontal="center" vertical="center"/>
    </xf>
    <xf numFmtId="49" fontId="35" fillId="2" borderId="37" xfId="0" applyNumberFormat="1" applyFont="1" applyFill="1" applyBorder="1" applyAlignment="1" applyProtection="1">
      <alignment horizontal="center" vertical="center"/>
    </xf>
    <xf numFmtId="49" fontId="35" fillId="2" borderId="38" xfId="0" applyNumberFormat="1" applyFont="1" applyFill="1" applyBorder="1" applyAlignment="1" applyProtection="1">
      <alignment horizontal="center" vertical="center"/>
    </xf>
    <xf numFmtId="49" fontId="35" fillId="2" borderId="25" xfId="0" applyNumberFormat="1" applyFont="1" applyFill="1" applyBorder="1" applyAlignment="1" applyProtection="1">
      <alignment horizontal="center" vertical="center"/>
    </xf>
    <xf numFmtId="49" fontId="35" fillId="2" borderId="39" xfId="0" applyNumberFormat="1" applyFont="1" applyFill="1" applyBorder="1" applyAlignment="1" applyProtection="1">
      <alignment horizontal="center" vertical="center"/>
    </xf>
    <xf numFmtId="49" fontId="35" fillId="2" borderId="2" xfId="0" applyNumberFormat="1" applyFont="1" applyFill="1" applyBorder="1" applyAlignment="1" applyProtection="1">
      <alignment horizontal="center" vertical="center"/>
    </xf>
    <xf numFmtId="49" fontId="35" fillId="2" borderId="5" xfId="0" applyNumberFormat="1" applyFont="1" applyFill="1" applyBorder="1" applyAlignment="1" applyProtection="1">
      <alignment horizontal="center" vertical="center"/>
    </xf>
    <xf numFmtId="49" fontId="35" fillId="0" borderId="40" xfId="0" applyNumberFormat="1" applyFont="1" applyBorder="1" applyAlignment="1" applyProtection="1">
      <alignment horizontal="left" vertical="center"/>
      <protection locked="0"/>
    </xf>
    <xf numFmtId="49" fontId="35" fillId="0" borderId="9" xfId="0" applyNumberFormat="1" applyFont="1" applyBorder="1" applyAlignment="1" applyProtection="1">
      <alignment horizontal="left" vertical="center"/>
      <protection locked="0"/>
    </xf>
    <xf numFmtId="49" fontId="35" fillId="0" borderId="3" xfId="0" applyNumberFormat="1" applyFont="1" applyBorder="1" applyAlignment="1" applyProtection="1">
      <alignment horizontal="left" vertical="center"/>
      <protection locked="0"/>
    </xf>
    <xf numFmtId="49" fontId="35" fillId="2" borderId="4" xfId="0" applyNumberFormat="1" applyFont="1" applyFill="1" applyBorder="1" applyAlignment="1" applyProtection="1">
      <alignment horizontal="center" vertical="center"/>
    </xf>
    <xf numFmtId="49" fontId="35" fillId="2" borderId="34" xfId="0" applyNumberFormat="1" applyFont="1" applyFill="1" applyBorder="1" applyAlignment="1" applyProtection="1">
      <alignment horizontal="center" vertical="center" wrapText="1"/>
    </xf>
    <xf numFmtId="49" fontId="35" fillId="2" borderId="35" xfId="0" applyNumberFormat="1" applyFont="1" applyFill="1" applyBorder="1" applyAlignment="1" applyProtection="1">
      <alignment horizontal="center" vertical="center"/>
    </xf>
    <xf numFmtId="0" fontId="40" fillId="4" borderId="10" xfId="0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/>
    </xf>
    <xf numFmtId="49" fontId="18" fillId="7" borderId="7" xfId="0" applyNumberFormat="1" applyFont="1" applyFill="1" applyBorder="1" applyAlignment="1" applyProtection="1">
      <alignment horizontal="left" vertical="center"/>
    </xf>
    <xf numFmtId="49" fontId="18" fillId="7" borderId="9" xfId="0" applyNumberFormat="1" applyFont="1" applyFill="1" applyBorder="1" applyAlignment="1" applyProtection="1">
      <alignment horizontal="left" vertical="center"/>
    </xf>
    <xf numFmtId="49" fontId="18" fillId="7" borderId="3" xfId="0" applyNumberFormat="1" applyFont="1" applyFill="1" applyBorder="1" applyAlignment="1" applyProtection="1">
      <alignment horizontal="left" vertical="center"/>
    </xf>
    <xf numFmtId="49" fontId="18" fillId="0" borderId="9" xfId="0" applyNumberFormat="1" applyFont="1" applyFill="1" applyBorder="1" applyAlignment="1" applyProtection="1">
      <alignment horizontal="left" vertical="center"/>
    </xf>
    <xf numFmtId="49" fontId="18" fillId="0" borderId="3" xfId="0" applyNumberFormat="1" applyFont="1" applyFill="1" applyBorder="1" applyAlignment="1" applyProtection="1">
      <alignment horizontal="left" vertical="center"/>
    </xf>
    <xf numFmtId="49" fontId="18" fillId="7" borderId="6" xfId="0" applyNumberFormat="1" applyFont="1" applyFill="1" applyBorder="1" applyAlignment="1" applyProtection="1">
      <alignment horizontal="center" vertical="center" wrapText="1"/>
    </xf>
    <xf numFmtId="49" fontId="18" fillId="7" borderId="4" xfId="0" applyNumberFormat="1" applyFont="1" applyFill="1" applyBorder="1" applyAlignment="1" applyProtection="1">
      <alignment horizontal="center" vertical="center" wrapText="1"/>
    </xf>
    <xf numFmtId="49" fontId="18" fillId="7" borderId="7" xfId="0" applyNumberFormat="1" applyFont="1" applyFill="1" applyBorder="1" applyAlignment="1" applyProtection="1">
      <alignment horizontal="center" vertical="center" wrapText="1"/>
    </xf>
    <xf numFmtId="49" fontId="18" fillId="7" borderId="3" xfId="0" applyNumberFormat="1" applyFont="1" applyFill="1" applyBorder="1" applyAlignment="1" applyProtection="1">
      <alignment horizontal="center" vertical="center" wrapText="1"/>
    </xf>
    <xf numFmtId="49" fontId="35" fillId="0" borderId="28" xfId="0" applyNumberFormat="1" applyFont="1" applyBorder="1" applyAlignment="1" applyProtection="1">
      <alignment horizontal="left" vertical="center"/>
    </xf>
    <xf numFmtId="49" fontId="35" fillId="0" borderId="29" xfId="0" applyNumberFormat="1" applyFont="1" applyBorder="1" applyAlignment="1" applyProtection="1">
      <alignment horizontal="left" vertical="center"/>
    </xf>
    <xf numFmtId="176" fontId="35" fillId="3" borderId="7" xfId="0" applyNumberFormat="1" applyFont="1" applyFill="1" applyBorder="1" applyAlignment="1" applyProtection="1">
      <alignment horizontal="right" vertical="center"/>
    </xf>
    <xf numFmtId="176" fontId="35" fillId="3" borderId="3" xfId="0" applyNumberFormat="1" applyFont="1" applyFill="1" applyBorder="1" applyAlignment="1" applyProtection="1">
      <alignment horizontal="right" vertical="center"/>
    </xf>
    <xf numFmtId="49" fontId="29" fillId="2" borderId="7" xfId="0" applyNumberFormat="1" applyFont="1" applyFill="1" applyBorder="1" applyAlignment="1" applyProtection="1">
      <alignment horizontal="center" vertical="center"/>
    </xf>
    <xf numFmtId="49" fontId="29" fillId="2" borderId="3" xfId="0" applyNumberFormat="1" applyFont="1" applyFill="1" applyBorder="1" applyAlignment="1" applyProtection="1">
      <alignment horizontal="center" vertical="center"/>
    </xf>
    <xf numFmtId="49" fontId="29" fillId="0" borderId="28" xfId="0" applyNumberFormat="1" applyFont="1" applyBorder="1" applyAlignment="1" applyProtection="1">
      <alignment horizontal="left" vertical="center"/>
    </xf>
    <xf numFmtId="49" fontId="29" fillId="0" borderId="29" xfId="0" applyNumberFormat="1" applyFont="1" applyBorder="1" applyAlignment="1" applyProtection="1">
      <alignment horizontal="left" vertical="center"/>
    </xf>
    <xf numFmtId="176" fontId="29" fillId="3" borderId="7" xfId="0" applyNumberFormat="1" applyFont="1" applyFill="1" applyBorder="1" applyAlignment="1" applyProtection="1">
      <alignment horizontal="right" vertical="center"/>
    </xf>
    <xf numFmtId="176" fontId="29" fillId="3" borderId="3" xfId="0" applyNumberFormat="1" applyFont="1" applyFill="1" applyBorder="1" applyAlignment="1" applyProtection="1">
      <alignment horizontal="right" vertical="center"/>
    </xf>
    <xf numFmtId="49" fontId="34" fillId="2" borderId="24" xfId="0" applyNumberFormat="1" applyFont="1" applyFill="1" applyBorder="1" applyAlignment="1" applyProtection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49" fontId="35" fillId="10" borderId="7" xfId="0" applyNumberFormat="1" applyFont="1" applyFill="1" applyBorder="1" applyAlignment="1" applyProtection="1">
      <alignment horizontal="left" vertical="center"/>
      <protection locked="0"/>
    </xf>
    <xf numFmtId="49" fontId="35" fillId="10" borderId="3" xfId="0" applyNumberFormat="1" applyFont="1" applyFill="1" applyBorder="1" applyAlignment="1" applyProtection="1">
      <alignment horizontal="left" vertical="center"/>
      <protection locked="0"/>
    </xf>
    <xf numFmtId="176" fontId="35" fillId="0" borderId="7" xfId="0" applyNumberFormat="1" applyFont="1" applyBorder="1" applyAlignment="1" applyProtection="1">
      <alignment horizontal="right" vertical="center"/>
      <protection locked="0"/>
    </xf>
    <xf numFmtId="176" fontId="35" fillId="0" borderId="3" xfId="0" applyNumberFormat="1" applyFont="1" applyBorder="1" applyAlignment="1" applyProtection="1">
      <alignment horizontal="right" vertical="center"/>
      <protection locked="0"/>
    </xf>
    <xf numFmtId="49" fontId="35" fillId="10" borderId="7" xfId="0" applyNumberFormat="1" applyFont="1" applyFill="1" applyBorder="1" applyAlignment="1" applyProtection="1">
      <alignment horizontal="left" vertical="center" wrapText="1"/>
      <protection locked="0"/>
    </xf>
    <xf numFmtId="49" fontId="35" fillId="10" borderId="3" xfId="0" applyNumberFormat="1" applyFont="1" applyFill="1" applyBorder="1" applyAlignment="1" applyProtection="1">
      <alignment horizontal="left" vertical="center" wrapText="1"/>
      <protection locked="0"/>
    </xf>
    <xf numFmtId="49" fontId="35" fillId="0" borderId="7" xfId="0" applyNumberFormat="1" applyFont="1" applyBorder="1" applyAlignment="1" applyProtection="1">
      <alignment horizontal="left" vertical="center"/>
      <protection locked="0"/>
    </xf>
    <xf numFmtId="49" fontId="35" fillId="0" borderId="7" xfId="0" applyNumberFormat="1" applyFont="1" applyBorder="1" applyAlignment="1" applyProtection="1">
      <alignment horizontal="left" vertical="center" wrapText="1"/>
      <protection locked="0"/>
    </xf>
    <xf numFmtId="49" fontId="35" fillId="0" borderId="3" xfId="0" applyNumberFormat="1" applyFont="1" applyBorder="1" applyAlignment="1" applyProtection="1">
      <alignment horizontal="left" vertical="center" wrapText="1"/>
      <protection locked="0"/>
    </xf>
    <xf numFmtId="0" fontId="33" fillId="2" borderId="24" xfId="0" applyFont="1" applyFill="1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49" fontId="29" fillId="0" borderId="7" xfId="0" applyNumberFormat="1" applyFont="1" applyBorder="1" applyAlignment="1" applyProtection="1">
      <alignment horizontal="left" vertical="center"/>
      <protection locked="0"/>
    </xf>
    <xf numFmtId="49" fontId="29" fillId="0" borderId="3" xfId="0" applyNumberFormat="1" applyFont="1" applyBorder="1" applyAlignment="1" applyProtection="1">
      <alignment horizontal="left" vertical="center"/>
      <protection locked="0"/>
    </xf>
    <xf numFmtId="176" fontId="29" fillId="0" borderId="7" xfId="0" applyNumberFormat="1" applyFont="1" applyBorder="1" applyAlignment="1" applyProtection="1">
      <alignment horizontal="right" vertical="center"/>
      <protection locked="0"/>
    </xf>
    <xf numFmtId="176" fontId="29" fillId="0" borderId="3" xfId="0" applyNumberFormat="1" applyFont="1" applyBorder="1" applyAlignment="1" applyProtection="1">
      <alignment horizontal="right" vertical="center"/>
      <protection locked="0"/>
    </xf>
    <xf numFmtId="49" fontId="30" fillId="0" borderId="2" xfId="0" applyNumberFormat="1" applyFont="1" applyBorder="1" applyAlignment="1" applyProtection="1">
      <alignment horizontal="right" vertical="center"/>
      <protection locked="0"/>
    </xf>
    <xf numFmtId="49" fontId="32" fillId="0" borderId="2" xfId="0" applyNumberFormat="1" applyFont="1" applyBorder="1" applyAlignment="1" applyProtection="1">
      <alignment horizontal="right" vertical="center"/>
      <protection locked="0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29" fillId="2" borderId="1" xfId="0" applyNumberFormat="1" applyFont="1" applyFill="1" applyBorder="1" applyAlignment="1" applyProtection="1">
      <alignment horizontal="center" vertical="center" wrapText="1"/>
    </xf>
    <xf numFmtId="176" fontId="23" fillId="4" borderId="11" xfId="5" applyNumberFormat="1" applyFont="1" applyFill="1" applyBorder="1" applyAlignment="1">
      <alignment horizontal="center" vertical="center"/>
    </xf>
    <xf numFmtId="176" fontId="23" fillId="4" borderId="12" xfId="5" applyNumberFormat="1" applyFont="1" applyFill="1" applyBorder="1" applyAlignment="1">
      <alignment horizontal="center" vertical="center"/>
    </xf>
    <xf numFmtId="49" fontId="18" fillId="2" borderId="7" xfId="2" applyNumberFormat="1" applyFont="1" applyFill="1" applyBorder="1" applyAlignment="1" applyProtection="1">
      <alignment horizontal="center" vertical="center"/>
    </xf>
    <xf numFmtId="49" fontId="18" fillId="2" borderId="3" xfId="2" applyNumberFormat="1" applyFont="1" applyFill="1" applyBorder="1" applyAlignment="1" applyProtection="1">
      <alignment horizontal="center" vertical="center"/>
    </xf>
    <xf numFmtId="49" fontId="18" fillId="2" borderId="6" xfId="2" applyNumberFormat="1" applyFont="1" applyFill="1" applyBorder="1" applyAlignment="1" applyProtection="1">
      <alignment horizontal="center" vertical="center"/>
      <protection locked="0"/>
    </xf>
    <xf numFmtId="49" fontId="18" fillId="2" borderId="8" xfId="2" applyNumberFormat="1" applyFont="1" applyFill="1" applyBorder="1" applyAlignment="1" applyProtection="1">
      <alignment horizontal="center" vertical="center"/>
      <protection locked="0"/>
    </xf>
    <xf numFmtId="49" fontId="18" fillId="2" borderId="6" xfId="2" applyNumberFormat="1" applyFont="1" applyFill="1" applyBorder="1" applyAlignment="1" applyProtection="1">
      <alignment horizontal="center" vertical="center"/>
    </xf>
    <xf numFmtId="49" fontId="18" fillId="2" borderId="8" xfId="2" applyNumberFormat="1" applyFont="1" applyFill="1" applyBorder="1" applyAlignment="1" applyProtection="1">
      <alignment horizontal="center" vertical="center"/>
    </xf>
    <xf numFmtId="49" fontId="18" fillId="2" borderId="4" xfId="2" applyNumberFormat="1" applyFont="1" applyFill="1" applyBorder="1" applyAlignment="1" applyProtection="1">
      <alignment horizontal="center" vertical="center"/>
    </xf>
    <xf numFmtId="49" fontId="18" fillId="0" borderId="7" xfId="2" applyNumberFormat="1" applyFont="1" applyBorder="1" applyAlignment="1" applyProtection="1">
      <alignment horizontal="left" vertical="center"/>
      <protection locked="0"/>
    </xf>
    <xf numFmtId="49" fontId="18" fillId="0" borderId="3" xfId="2" applyNumberFormat="1" applyFont="1" applyBorder="1" applyAlignment="1" applyProtection="1">
      <alignment horizontal="left" vertical="center"/>
      <protection locked="0"/>
    </xf>
    <xf numFmtId="49" fontId="18" fillId="0" borderId="7" xfId="3" applyNumberFormat="1" applyFont="1" applyBorder="1" applyAlignment="1" applyProtection="1">
      <alignment horizontal="left" vertical="center"/>
    </xf>
    <xf numFmtId="49" fontId="18" fillId="0" borderId="3" xfId="3" applyNumberFormat="1" applyFont="1" applyBorder="1" applyAlignment="1" applyProtection="1">
      <alignment horizontal="left" vertical="center"/>
    </xf>
    <xf numFmtId="49" fontId="18" fillId="2" borderId="6" xfId="2" applyNumberFormat="1" applyFont="1" applyFill="1" applyBorder="1" applyAlignment="1" applyProtection="1">
      <alignment horizontal="center" vertical="center" wrapText="1"/>
    </xf>
    <xf numFmtId="49" fontId="18" fillId="2" borderId="8" xfId="2" applyNumberFormat="1" applyFont="1" applyFill="1" applyBorder="1" applyAlignment="1" applyProtection="1">
      <alignment horizontal="center" vertical="center" wrapText="1"/>
    </xf>
    <xf numFmtId="49" fontId="18" fillId="2" borderId="4" xfId="2" applyNumberFormat="1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49" fontId="18" fillId="2" borderId="4" xfId="2" applyNumberFormat="1" applyFont="1" applyFill="1" applyBorder="1" applyAlignment="1" applyProtection="1">
      <alignment horizontal="center" vertical="center"/>
      <protection locked="0"/>
    </xf>
    <xf numFmtId="49" fontId="18" fillId="2" borderId="9" xfId="2" applyNumberFormat="1" applyFont="1" applyFill="1" applyBorder="1" applyAlignment="1" applyProtection="1">
      <alignment horizontal="center" vertical="center"/>
    </xf>
    <xf numFmtId="0" fontId="18" fillId="0" borderId="7" xfId="2" applyFont="1" applyFill="1" applyBorder="1" applyAlignment="1" applyProtection="1">
      <alignment horizontal="left" vertical="center" wrapText="1"/>
    </xf>
    <xf numFmtId="0" fontId="18" fillId="0" borderId="3" xfId="2" applyFont="1" applyFill="1" applyBorder="1" applyAlignment="1" applyProtection="1">
      <alignment horizontal="left" vertical="center" wrapText="1"/>
    </xf>
    <xf numFmtId="49" fontId="18" fillId="0" borderId="8" xfId="0" applyNumberFormat="1" applyFont="1" applyBorder="1" applyAlignment="1" applyProtection="1">
      <alignment vertical="center" wrapText="1"/>
    </xf>
    <xf numFmtId="49" fontId="18" fillId="0" borderId="4" xfId="0" applyNumberFormat="1" applyFont="1" applyBorder="1" applyAlignment="1" applyProtection="1">
      <alignment vertical="center" wrapText="1"/>
    </xf>
    <xf numFmtId="49" fontId="17" fillId="0" borderId="7" xfId="2" applyNumberFormat="1" applyFont="1" applyBorder="1" applyAlignment="1" applyProtection="1">
      <alignment horizontal="left" vertical="center"/>
      <protection locked="0"/>
    </xf>
    <xf numFmtId="49" fontId="17" fillId="0" borderId="3" xfId="2" applyNumberFormat="1" applyFont="1" applyBorder="1" applyAlignment="1" applyProtection="1">
      <alignment horizontal="left" vertical="center"/>
      <protection locked="0"/>
    </xf>
    <xf numFmtId="49" fontId="10" fillId="7" borderId="1" xfId="0" applyNumberFormat="1" applyFont="1" applyFill="1" applyBorder="1" applyAlignment="1" applyProtection="1">
      <alignment horizontal="center" vertical="center"/>
    </xf>
    <xf numFmtId="49" fontId="10" fillId="7" borderId="3" xfId="0" applyNumberFormat="1" applyFont="1" applyFill="1" applyBorder="1" applyAlignment="1" applyProtection="1">
      <alignment horizontal="center" vertical="center"/>
    </xf>
    <xf numFmtId="38" fontId="16" fillId="6" borderId="0" xfId="1" applyFont="1" applyFill="1" applyBorder="1" applyAlignment="1" applyProtection="1">
      <alignment horizontal="left" vertical="center" wrapText="1"/>
    </xf>
    <xf numFmtId="49" fontId="15" fillId="6" borderId="0" xfId="0" applyNumberFormat="1" applyFont="1" applyFill="1" applyBorder="1" applyAlignment="1" applyProtection="1">
      <alignment horizontal="right" vertical="center"/>
      <protection locked="0"/>
    </xf>
    <xf numFmtId="3" fontId="44" fillId="0" borderId="0" xfId="0" applyNumberFormat="1" applyFont="1" applyAlignment="1">
      <alignment horizontal="right"/>
    </xf>
  </cellXfs>
  <cellStyles count="10">
    <cellStyle name="桁区切り" xfId="1" builtinId="6"/>
    <cellStyle name="桁区切り 3 2" xfId="7" xr:uid="{A05EE5A8-540D-4AE6-B6DF-0FD9C6F435EC}"/>
    <cellStyle name="桁区切り 3 3" xfId="5" xr:uid="{DFBA1887-6A83-4C44-B948-089F8A45CFF0}"/>
    <cellStyle name="標準" xfId="0" builtinId="0"/>
    <cellStyle name="標準 10 2" xfId="4" xr:uid="{8377E931-2FE7-46FE-89E8-6C77F6260A4C}"/>
    <cellStyle name="標準 2" xfId="3" xr:uid="{EC2B7444-A462-41AF-BEE5-AE63C24970CB}"/>
    <cellStyle name="標準 3 3" xfId="8" xr:uid="{640A138E-8CB1-4BA3-85E1-32254234D786}"/>
    <cellStyle name="標準 5 2" xfId="6" xr:uid="{6E129836-91BE-4F8C-80AF-AD37CF396CAA}"/>
    <cellStyle name="標準 7" xfId="9" xr:uid="{BFB0F390-5013-485E-978B-23BF39E36AE3}"/>
    <cellStyle name="標準_附属明細表PL・NW・WS　20060423修正版" xfId="2" xr:uid="{F7814EBC-F0B8-4ABA-B954-48B1CED82A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D1168-C35E-4F50-88D2-A69D7ACA0768}">
  <dimension ref="A1:H25"/>
  <sheetViews>
    <sheetView topLeftCell="A19" workbookViewId="0">
      <selection sqref="A1:H1"/>
    </sheetView>
  </sheetViews>
  <sheetFormatPr defaultColWidth="8.875" defaultRowHeight="11.25"/>
  <cols>
    <col min="1" max="1" width="30.875" style="6" customWidth="1"/>
    <col min="2" max="8" width="15.875" style="6" customWidth="1"/>
    <col min="9" max="16384" width="8.875" style="6"/>
  </cols>
  <sheetData>
    <row r="1" spans="1:8" ht="21">
      <c r="A1" s="205" t="s">
        <v>322</v>
      </c>
      <c r="B1" s="205"/>
      <c r="C1" s="205"/>
      <c r="D1" s="205"/>
      <c r="E1" s="205"/>
      <c r="F1" s="205"/>
      <c r="G1" s="205"/>
      <c r="H1" s="205"/>
    </row>
    <row r="2" spans="1:8" ht="13.5">
      <c r="A2" s="7" t="s">
        <v>0</v>
      </c>
      <c r="B2" s="7"/>
      <c r="C2" s="7"/>
      <c r="D2" s="7"/>
      <c r="E2" s="7"/>
      <c r="F2" s="7"/>
      <c r="G2" s="7"/>
      <c r="H2" s="8" t="s">
        <v>1</v>
      </c>
    </row>
    <row r="3" spans="1:8" ht="13.5">
      <c r="A3" s="7" t="s">
        <v>324</v>
      </c>
      <c r="B3" s="7"/>
      <c r="C3" s="7"/>
      <c r="D3" s="7"/>
      <c r="E3" s="7"/>
      <c r="F3" s="7"/>
      <c r="G3" s="7"/>
      <c r="H3" s="7"/>
    </row>
    <row r="4" spans="1:8" ht="13.5">
      <c r="A4" s="7"/>
      <c r="B4" s="7"/>
      <c r="C4" s="7"/>
      <c r="D4" s="7"/>
      <c r="E4" s="7"/>
      <c r="F4" s="7"/>
      <c r="G4" s="7"/>
      <c r="H4" s="8" t="s">
        <v>9</v>
      </c>
    </row>
    <row r="5" spans="1:8" ht="33.75">
      <c r="A5" s="200" t="s">
        <v>11</v>
      </c>
      <c r="B5" s="201" t="s">
        <v>315</v>
      </c>
      <c r="C5" s="201" t="s">
        <v>316</v>
      </c>
      <c r="D5" s="201" t="s">
        <v>317</v>
      </c>
      <c r="E5" s="201" t="s">
        <v>318</v>
      </c>
      <c r="F5" s="201" t="s">
        <v>319</v>
      </c>
      <c r="G5" s="201" t="s">
        <v>320</v>
      </c>
      <c r="H5" s="201" t="s">
        <v>321</v>
      </c>
    </row>
    <row r="6" spans="1:8">
      <c r="A6" s="194" t="s">
        <v>303</v>
      </c>
      <c r="B6" s="11">
        <v>378560353</v>
      </c>
      <c r="C6" s="11">
        <v>5647935</v>
      </c>
      <c r="D6" s="11">
        <v>2145940</v>
      </c>
      <c r="E6" s="11">
        <v>382062347</v>
      </c>
      <c r="F6" s="11">
        <v>125529764</v>
      </c>
      <c r="G6" s="11">
        <v>4334696</v>
      </c>
      <c r="H6" s="11">
        <v>256532583</v>
      </c>
    </row>
    <row r="7" spans="1:8">
      <c r="A7" s="194" t="s">
        <v>304</v>
      </c>
      <c r="B7" s="11">
        <v>170746282</v>
      </c>
      <c r="C7" s="11">
        <v>322017</v>
      </c>
      <c r="D7" s="11">
        <v>476963</v>
      </c>
      <c r="E7" s="11">
        <v>170591336</v>
      </c>
      <c r="F7" s="11" t="s">
        <v>306</v>
      </c>
      <c r="G7" s="11" t="s">
        <v>306</v>
      </c>
      <c r="H7" s="11">
        <v>170591336</v>
      </c>
    </row>
    <row r="8" spans="1:8">
      <c r="A8" s="194" t="s">
        <v>305</v>
      </c>
      <c r="B8" s="11" t="s">
        <v>306</v>
      </c>
      <c r="C8" s="11" t="s">
        <v>306</v>
      </c>
      <c r="D8" s="11" t="s">
        <v>306</v>
      </c>
      <c r="E8" s="11" t="s">
        <v>306</v>
      </c>
      <c r="F8" s="11" t="s">
        <v>306</v>
      </c>
      <c r="G8" s="11" t="s">
        <v>306</v>
      </c>
      <c r="H8" s="11" t="s">
        <v>306</v>
      </c>
    </row>
    <row r="9" spans="1:8">
      <c r="A9" s="194" t="s">
        <v>307</v>
      </c>
      <c r="B9" s="11">
        <v>180625935</v>
      </c>
      <c r="C9" s="11">
        <v>2588054</v>
      </c>
      <c r="D9" s="11">
        <v>134213</v>
      </c>
      <c r="E9" s="11">
        <v>183079776</v>
      </c>
      <c r="F9" s="11">
        <v>113787125</v>
      </c>
      <c r="G9" s="11">
        <v>3599864</v>
      </c>
      <c r="H9" s="11">
        <v>69292651</v>
      </c>
    </row>
    <row r="10" spans="1:8">
      <c r="A10" s="194" t="s">
        <v>308</v>
      </c>
      <c r="B10" s="11">
        <v>26811068</v>
      </c>
      <c r="C10" s="11">
        <v>1499570</v>
      </c>
      <c r="D10" s="11">
        <v>13880</v>
      </c>
      <c r="E10" s="11">
        <v>28296758</v>
      </c>
      <c r="F10" s="11">
        <v>11742639</v>
      </c>
      <c r="G10" s="11">
        <v>734832</v>
      </c>
      <c r="H10" s="11">
        <v>16554119</v>
      </c>
    </row>
    <row r="11" spans="1:8">
      <c r="A11" s="194" t="s">
        <v>309</v>
      </c>
      <c r="B11" s="11" t="s">
        <v>306</v>
      </c>
      <c r="C11" s="11" t="s">
        <v>306</v>
      </c>
      <c r="D11" s="11" t="s">
        <v>306</v>
      </c>
      <c r="E11" s="11" t="s">
        <v>306</v>
      </c>
      <c r="F11" s="11" t="s">
        <v>306</v>
      </c>
      <c r="G11" s="11" t="s">
        <v>306</v>
      </c>
      <c r="H11" s="11" t="s">
        <v>306</v>
      </c>
    </row>
    <row r="12" spans="1:8">
      <c r="A12" s="194" t="s">
        <v>310</v>
      </c>
      <c r="B12" s="11" t="s">
        <v>306</v>
      </c>
      <c r="C12" s="11" t="s">
        <v>306</v>
      </c>
      <c r="D12" s="11" t="s">
        <v>306</v>
      </c>
      <c r="E12" s="11" t="s">
        <v>306</v>
      </c>
      <c r="F12" s="11" t="s">
        <v>306</v>
      </c>
      <c r="G12" s="11" t="s">
        <v>306</v>
      </c>
      <c r="H12" s="11" t="s">
        <v>306</v>
      </c>
    </row>
    <row r="13" spans="1:8">
      <c r="A13" s="194" t="s">
        <v>311</v>
      </c>
      <c r="B13" s="11" t="s">
        <v>306</v>
      </c>
      <c r="C13" s="11" t="s">
        <v>306</v>
      </c>
      <c r="D13" s="11" t="s">
        <v>306</v>
      </c>
      <c r="E13" s="11" t="s">
        <v>306</v>
      </c>
      <c r="F13" s="11" t="s">
        <v>306</v>
      </c>
      <c r="G13" s="11" t="s">
        <v>306</v>
      </c>
      <c r="H13" s="11" t="s">
        <v>306</v>
      </c>
    </row>
    <row r="14" spans="1:8">
      <c r="A14" s="194" t="s">
        <v>325</v>
      </c>
      <c r="B14" s="11" t="s">
        <v>306</v>
      </c>
      <c r="C14" s="11" t="s">
        <v>306</v>
      </c>
      <c r="D14" s="11" t="s">
        <v>306</v>
      </c>
      <c r="E14" s="11" t="s">
        <v>306</v>
      </c>
      <c r="F14" s="11" t="s">
        <v>306</v>
      </c>
      <c r="G14" s="11" t="s">
        <v>306</v>
      </c>
      <c r="H14" s="11" t="s">
        <v>306</v>
      </c>
    </row>
    <row r="15" spans="1:8">
      <c r="A15" s="194" t="s">
        <v>312</v>
      </c>
      <c r="B15" s="11">
        <v>377068</v>
      </c>
      <c r="C15" s="11">
        <v>1238294</v>
      </c>
      <c r="D15" s="11">
        <v>1520884</v>
      </c>
      <c r="E15" s="11">
        <v>94477</v>
      </c>
      <c r="F15" s="11" t="s">
        <v>306</v>
      </c>
      <c r="G15" s="11" t="s">
        <v>306</v>
      </c>
      <c r="H15" s="11">
        <v>94477</v>
      </c>
    </row>
    <row r="16" spans="1:8">
      <c r="A16" s="194" t="s">
        <v>313</v>
      </c>
      <c r="B16" s="11">
        <v>253983282</v>
      </c>
      <c r="C16" s="11">
        <v>9125753</v>
      </c>
      <c r="D16" s="11">
        <v>5515967</v>
      </c>
      <c r="E16" s="11">
        <v>257593068</v>
      </c>
      <c r="F16" s="11">
        <v>85537109</v>
      </c>
      <c r="G16" s="11">
        <v>3569300</v>
      </c>
      <c r="H16" s="11">
        <v>172055959</v>
      </c>
    </row>
    <row r="17" spans="1:8">
      <c r="A17" s="194" t="s">
        <v>304</v>
      </c>
      <c r="B17" s="11">
        <v>84186638</v>
      </c>
      <c r="C17" s="11">
        <v>4254264</v>
      </c>
      <c r="D17" s="11">
        <v>2987968</v>
      </c>
      <c r="E17" s="11">
        <v>85452934</v>
      </c>
      <c r="F17" s="11" t="s">
        <v>306</v>
      </c>
      <c r="G17" s="11" t="s">
        <v>306</v>
      </c>
      <c r="H17" s="11">
        <v>85452934</v>
      </c>
    </row>
    <row r="18" spans="1:8">
      <c r="A18" s="194" t="s">
        <v>307</v>
      </c>
      <c r="B18" s="11">
        <v>189132</v>
      </c>
      <c r="C18" s="11">
        <v>7332</v>
      </c>
      <c r="D18" s="11" t="s">
        <v>306</v>
      </c>
      <c r="E18" s="11">
        <v>196463</v>
      </c>
      <c r="F18" s="11">
        <v>132490</v>
      </c>
      <c r="G18" s="11">
        <v>3501</v>
      </c>
      <c r="H18" s="11">
        <v>63973</v>
      </c>
    </row>
    <row r="19" spans="1:8">
      <c r="A19" s="194" t="s">
        <v>308</v>
      </c>
      <c r="B19" s="11">
        <v>168309653</v>
      </c>
      <c r="C19" s="11">
        <v>3435629</v>
      </c>
      <c r="D19" s="11">
        <v>1595329</v>
      </c>
      <c r="E19" s="11">
        <v>170149953</v>
      </c>
      <c r="F19" s="11">
        <v>85404620</v>
      </c>
      <c r="G19" s="11">
        <v>3565799</v>
      </c>
      <c r="H19" s="11">
        <v>84745333</v>
      </c>
    </row>
    <row r="20" spans="1:8">
      <c r="A20" s="194" t="s">
        <v>325</v>
      </c>
      <c r="B20" s="11" t="s">
        <v>306</v>
      </c>
      <c r="C20" s="11" t="s">
        <v>306</v>
      </c>
      <c r="D20" s="11" t="s">
        <v>306</v>
      </c>
      <c r="E20" s="11" t="s">
        <v>306</v>
      </c>
      <c r="F20" s="11" t="s">
        <v>306</v>
      </c>
      <c r="G20" s="11" t="s">
        <v>306</v>
      </c>
      <c r="H20" s="11" t="s">
        <v>306</v>
      </c>
    </row>
    <row r="21" spans="1:8">
      <c r="A21" s="194" t="s">
        <v>312</v>
      </c>
      <c r="B21" s="11">
        <v>1297860</v>
      </c>
      <c r="C21" s="11">
        <v>1428528</v>
      </c>
      <c r="D21" s="11">
        <v>932670</v>
      </c>
      <c r="E21" s="11">
        <v>1793718</v>
      </c>
      <c r="F21" s="11" t="s">
        <v>306</v>
      </c>
      <c r="G21" s="11" t="s">
        <v>306</v>
      </c>
      <c r="H21" s="11">
        <v>1793718</v>
      </c>
    </row>
    <row r="22" spans="1:8">
      <c r="A22" s="194" t="s">
        <v>314</v>
      </c>
      <c r="B22" s="11">
        <v>4689950</v>
      </c>
      <c r="C22" s="11">
        <v>460165</v>
      </c>
      <c r="D22" s="11">
        <v>498294</v>
      </c>
      <c r="E22" s="11">
        <v>4651821</v>
      </c>
      <c r="F22" s="11">
        <v>2766974</v>
      </c>
      <c r="G22" s="11">
        <v>527305</v>
      </c>
      <c r="H22" s="11">
        <v>1884847</v>
      </c>
    </row>
    <row r="23" spans="1:8">
      <c r="A23" s="194" t="s">
        <v>8</v>
      </c>
      <c r="B23" s="11">
        <v>637233584</v>
      </c>
      <c r="C23" s="11">
        <v>15233852</v>
      </c>
      <c r="D23" s="11">
        <v>8160201</v>
      </c>
      <c r="E23" s="11">
        <v>644307236</v>
      </c>
      <c r="F23" s="11">
        <v>213833847</v>
      </c>
      <c r="G23" s="11">
        <v>8431301</v>
      </c>
      <c r="H23" s="11">
        <v>430473389</v>
      </c>
    </row>
    <row r="25" spans="1:8" s="203" customFormat="1" ht="17.25" customHeight="1">
      <c r="A25" s="203" t="s">
        <v>328</v>
      </c>
    </row>
  </sheetData>
  <mergeCells count="1">
    <mergeCell ref="A1:H1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4319A-4E65-4478-AA7C-B4CA94088413}">
  <dimension ref="B1:G16"/>
  <sheetViews>
    <sheetView view="pageBreakPreview" zoomScaleNormal="100" zoomScaleSheetLayoutView="100" workbookViewId="0">
      <selection activeCell="A2" sqref="A2:XFD3"/>
    </sheetView>
  </sheetViews>
  <sheetFormatPr defaultColWidth="9" defaultRowHeight="14.25"/>
  <cols>
    <col min="1" max="1" width="5.125" style="13" customWidth="1"/>
    <col min="2" max="7" width="16.625" style="13" customWidth="1"/>
    <col min="8" max="8" width="0.875" style="13" customWidth="1"/>
    <col min="9" max="9" width="9.375" style="13" customWidth="1"/>
    <col min="10" max="16384" width="9" style="13"/>
  </cols>
  <sheetData>
    <row r="1" spans="2:7" ht="21">
      <c r="B1" s="5" t="s">
        <v>150</v>
      </c>
      <c r="G1" s="117" t="s">
        <v>14</v>
      </c>
    </row>
    <row r="2" spans="2:7" s="6" customFormat="1" ht="13.5">
      <c r="B2" s="7" t="s">
        <v>0</v>
      </c>
      <c r="C2" s="7"/>
      <c r="D2" s="7"/>
    </row>
    <row r="3" spans="2:7" s="6" customFormat="1" ht="13.5">
      <c r="B3" s="7" t="s">
        <v>324</v>
      </c>
      <c r="C3" s="7"/>
      <c r="D3" s="7"/>
      <c r="E3" s="7"/>
      <c r="G3" s="6" t="s">
        <v>332</v>
      </c>
    </row>
    <row r="4" spans="2:7" s="118" customFormat="1" ht="12">
      <c r="B4" s="255" t="s">
        <v>15</v>
      </c>
      <c r="C4" s="255" t="s">
        <v>134</v>
      </c>
      <c r="D4" s="255" t="s">
        <v>135</v>
      </c>
      <c r="E4" s="257" t="s">
        <v>136</v>
      </c>
      <c r="F4" s="258"/>
      <c r="G4" s="255" t="s">
        <v>137</v>
      </c>
    </row>
    <row r="5" spans="2:7" s="118" customFormat="1" ht="12">
      <c r="B5" s="256"/>
      <c r="C5" s="256"/>
      <c r="D5" s="256"/>
      <c r="E5" s="119" t="s">
        <v>138</v>
      </c>
      <c r="F5" s="119" t="s">
        <v>25</v>
      </c>
      <c r="G5" s="256"/>
    </row>
    <row r="6" spans="2:7" s="118" customFormat="1" ht="21.75" customHeight="1">
      <c r="B6" s="250" t="s">
        <v>139</v>
      </c>
      <c r="C6" s="251"/>
      <c r="D6" s="251"/>
      <c r="E6" s="251"/>
      <c r="F6" s="251"/>
      <c r="G6" s="252"/>
    </row>
    <row r="7" spans="2:7" s="118" customFormat="1" ht="21.75" customHeight="1">
      <c r="B7" s="120" t="s">
        <v>140</v>
      </c>
      <c r="C7" s="121">
        <v>0</v>
      </c>
      <c r="D7" s="121"/>
      <c r="E7" s="121">
        <v>0</v>
      </c>
      <c r="F7" s="121">
        <v>0</v>
      </c>
      <c r="G7" s="122">
        <f>IFERROR(C7+D7-E7-F7,"")</f>
        <v>0</v>
      </c>
    </row>
    <row r="8" spans="2:7" s="118" customFormat="1" ht="21.75" customHeight="1">
      <c r="B8" s="120" t="s">
        <v>141</v>
      </c>
      <c r="C8" s="121">
        <v>-120640</v>
      </c>
      <c r="D8" s="121">
        <v>-69449</v>
      </c>
      <c r="E8" s="121">
        <v>-57094</v>
      </c>
      <c r="F8" s="121">
        <v>0</v>
      </c>
      <c r="G8" s="122">
        <f>IFERROR(C8+D8-E8-F8,"")</f>
        <v>-132995</v>
      </c>
    </row>
    <row r="9" spans="2:7" s="118" customFormat="1" ht="21.75" customHeight="1">
      <c r="B9" s="250" t="s">
        <v>142</v>
      </c>
      <c r="C9" s="253"/>
      <c r="D9" s="253"/>
      <c r="E9" s="253"/>
      <c r="F9" s="253"/>
      <c r="G9" s="254"/>
    </row>
    <row r="10" spans="2:7" s="118" customFormat="1" ht="21.75" customHeight="1">
      <c r="B10" s="120" t="s">
        <v>141</v>
      </c>
      <c r="C10" s="121">
        <v>-50830</v>
      </c>
      <c r="D10" s="121"/>
      <c r="E10" s="121">
        <v>-5418</v>
      </c>
      <c r="F10" s="121">
        <v>0</v>
      </c>
      <c r="G10" s="122">
        <f>IFERROR(C10+D10-E10-F10,"")</f>
        <v>-45412</v>
      </c>
    </row>
    <row r="11" spans="2:7" s="118" customFormat="1" ht="21.75" customHeight="1">
      <c r="B11" s="250" t="s">
        <v>143</v>
      </c>
      <c r="C11" s="253"/>
      <c r="D11" s="253"/>
      <c r="E11" s="253"/>
      <c r="F11" s="253"/>
      <c r="G11" s="254"/>
    </row>
    <row r="12" spans="2:7" s="118" customFormat="1" ht="21.75" customHeight="1">
      <c r="B12" s="120" t="s">
        <v>144</v>
      </c>
      <c r="C12" s="121">
        <v>7271289</v>
      </c>
      <c r="D12" s="121">
        <v>0</v>
      </c>
      <c r="E12" s="121">
        <v>0</v>
      </c>
      <c r="F12" s="121">
        <v>105815</v>
      </c>
      <c r="G12" s="122">
        <f>IFERROR(C12+D12-E12-F12,"")</f>
        <v>7165474</v>
      </c>
    </row>
    <row r="13" spans="2:7" s="118" customFormat="1" ht="21.75" customHeight="1">
      <c r="B13" s="120" t="s">
        <v>145</v>
      </c>
      <c r="C13" s="121">
        <v>4410</v>
      </c>
      <c r="D13" s="121">
        <v>0</v>
      </c>
      <c r="E13" s="121">
        <v>0</v>
      </c>
      <c r="F13" s="121">
        <v>161</v>
      </c>
      <c r="G13" s="122">
        <f>IFERROR(C13+D13-E13-F13,"")</f>
        <v>4249</v>
      </c>
    </row>
    <row r="14" spans="2:7" s="118" customFormat="1" ht="21.75" customHeight="1">
      <c r="B14" s="250" t="s">
        <v>146</v>
      </c>
      <c r="C14" s="253"/>
      <c r="D14" s="253"/>
      <c r="E14" s="253"/>
      <c r="F14" s="253"/>
      <c r="G14" s="254"/>
    </row>
    <row r="15" spans="2:7" s="118" customFormat="1" ht="21.75" customHeight="1">
      <c r="B15" s="120" t="s">
        <v>147</v>
      </c>
      <c r="C15" s="121">
        <v>1298489</v>
      </c>
      <c r="D15" s="121">
        <v>1184685</v>
      </c>
      <c r="E15" s="121">
        <v>1241587</v>
      </c>
      <c r="F15" s="121">
        <v>0</v>
      </c>
      <c r="G15" s="122">
        <f>IFERROR(C15+D15-E15-F15,"")</f>
        <v>1241587</v>
      </c>
    </row>
    <row r="16" spans="2:7" s="118" customFormat="1" ht="21.75" customHeight="1">
      <c r="B16" s="123" t="s">
        <v>26</v>
      </c>
      <c r="C16" s="122">
        <f>IFERROR(SUM(C6:C15),"")</f>
        <v>8402718</v>
      </c>
      <c r="D16" s="122">
        <f t="shared" ref="D16:G16" si="0">IFERROR(SUM(D6:D15),"")</f>
        <v>1115236</v>
      </c>
      <c r="E16" s="122">
        <f t="shared" si="0"/>
        <v>1179075</v>
      </c>
      <c r="F16" s="122">
        <f t="shared" si="0"/>
        <v>105976</v>
      </c>
      <c r="G16" s="122">
        <f t="shared" si="0"/>
        <v>8232903</v>
      </c>
    </row>
  </sheetData>
  <mergeCells count="9">
    <mergeCell ref="B6:G6"/>
    <mergeCell ref="B9:G9"/>
    <mergeCell ref="B11:G11"/>
    <mergeCell ref="B14:G14"/>
    <mergeCell ref="B4:B5"/>
    <mergeCell ref="C4:C5"/>
    <mergeCell ref="D4:D5"/>
    <mergeCell ref="E4:F4"/>
    <mergeCell ref="G4:G5"/>
  </mergeCells>
  <phoneticPr fontId="5"/>
  <pageMargins left="0.7" right="0.7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F7B0-E91E-4BF4-85A7-5C8E70F88AC9}">
  <sheetPr>
    <pageSetUpPr fitToPage="1"/>
  </sheetPr>
  <dimension ref="A1:K26"/>
  <sheetViews>
    <sheetView view="pageBreakPreview" zoomScaleNormal="100" zoomScaleSheetLayoutView="100" workbookViewId="0">
      <selection activeCell="A3" sqref="A3:XFD4"/>
    </sheetView>
  </sheetViews>
  <sheetFormatPr defaultColWidth="9" defaultRowHeight="14.25"/>
  <cols>
    <col min="1" max="1" width="3.625" style="29" customWidth="1"/>
    <col min="2" max="2" width="14.625" style="29" customWidth="1"/>
    <col min="3" max="3" width="5.625" style="29" customWidth="1"/>
    <col min="4" max="4" width="22.375" style="29" customWidth="1"/>
    <col min="5" max="5" width="8.125" style="29" customWidth="1"/>
    <col min="6" max="6" width="10.5" style="29" customWidth="1"/>
    <col min="7" max="7" width="6" style="29" customWidth="1"/>
    <col min="8" max="8" width="4.125" style="29" customWidth="1"/>
    <col min="9" max="9" width="8.125" style="29" customWidth="1"/>
    <col min="10" max="10" width="12.125" style="29" customWidth="1"/>
    <col min="11" max="11" width="1" style="29" customWidth="1"/>
    <col min="12" max="12" width="1.5" style="29" customWidth="1"/>
    <col min="13" max="16384" width="9" style="29"/>
  </cols>
  <sheetData>
    <row r="1" spans="1:11" ht="13.5" customHeight="1"/>
    <row r="2" spans="1:11" ht="21">
      <c r="A2" s="84"/>
      <c r="B2" s="5" t="s">
        <v>148</v>
      </c>
      <c r="C2" s="84"/>
      <c r="D2" s="84"/>
      <c r="E2" s="84"/>
      <c r="F2" s="84"/>
      <c r="G2" s="84"/>
      <c r="H2" s="84"/>
      <c r="I2" s="84"/>
      <c r="J2" s="85"/>
      <c r="K2" s="84"/>
    </row>
    <row r="3" spans="1:11" s="6" customFormat="1" ht="13.5">
      <c r="B3" s="7" t="s">
        <v>0</v>
      </c>
      <c r="C3" s="7"/>
      <c r="D3" s="7"/>
    </row>
    <row r="4" spans="1:11" s="6" customFormat="1" ht="13.5">
      <c r="B4" s="7" t="s">
        <v>324</v>
      </c>
      <c r="C4" s="7"/>
      <c r="D4" s="7"/>
      <c r="E4" s="7"/>
      <c r="J4" s="6" t="s">
        <v>332</v>
      </c>
    </row>
    <row r="5" spans="1:11" ht="25.5" customHeight="1">
      <c r="A5" s="84"/>
      <c r="B5" s="5" t="s">
        <v>149</v>
      </c>
      <c r="C5" s="86"/>
      <c r="D5" s="86"/>
      <c r="E5" s="84"/>
      <c r="F5" s="84"/>
      <c r="G5" s="84"/>
      <c r="H5" s="84"/>
      <c r="I5" s="294" t="s">
        <v>103</v>
      </c>
      <c r="J5" s="295"/>
      <c r="K5" s="84"/>
    </row>
    <row r="6" spans="1:11" ht="16.5">
      <c r="A6" s="84"/>
      <c r="B6" s="296" t="s">
        <v>104</v>
      </c>
      <c r="C6" s="296"/>
      <c r="D6" s="87" t="s">
        <v>105</v>
      </c>
      <c r="E6" s="296" t="s">
        <v>106</v>
      </c>
      <c r="F6" s="296"/>
      <c r="G6" s="297" t="s">
        <v>107</v>
      </c>
      <c r="H6" s="296"/>
      <c r="I6" s="296" t="s">
        <v>108</v>
      </c>
      <c r="J6" s="296"/>
      <c r="K6" s="84"/>
    </row>
    <row r="7" spans="1:11" ht="16.5" hidden="1">
      <c r="A7" s="84" t="s">
        <v>30</v>
      </c>
      <c r="B7" s="88"/>
      <c r="C7" s="89"/>
      <c r="D7" s="90"/>
      <c r="E7" s="91"/>
      <c r="F7" s="92"/>
      <c r="G7" s="93"/>
      <c r="H7" s="92"/>
      <c r="I7" s="91"/>
      <c r="J7" s="92"/>
      <c r="K7" s="84"/>
    </row>
    <row r="8" spans="1:11" ht="16.5">
      <c r="A8" s="84"/>
      <c r="B8" s="284" t="s">
        <v>109</v>
      </c>
      <c r="C8" s="285"/>
      <c r="D8" s="94" t="s">
        <v>110</v>
      </c>
      <c r="E8" s="290"/>
      <c r="F8" s="291"/>
      <c r="G8" s="292"/>
      <c r="H8" s="293"/>
      <c r="I8" s="290"/>
      <c r="J8" s="291"/>
      <c r="K8" s="84"/>
    </row>
    <row r="9" spans="1:11" ht="16.5" hidden="1">
      <c r="A9" s="84" t="s">
        <v>48</v>
      </c>
      <c r="B9" s="286"/>
      <c r="C9" s="287"/>
      <c r="D9" s="90"/>
      <c r="E9" s="91"/>
      <c r="F9" s="92"/>
      <c r="G9" s="95"/>
      <c r="H9" s="96"/>
      <c r="I9" s="91"/>
      <c r="J9" s="92"/>
      <c r="K9" s="84"/>
    </row>
    <row r="10" spans="1:11" ht="16.5">
      <c r="A10" s="84"/>
      <c r="B10" s="288"/>
      <c r="C10" s="289"/>
      <c r="D10" s="97" t="s">
        <v>111</v>
      </c>
      <c r="E10" s="265"/>
      <c r="F10" s="266"/>
      <c r="G10" s="267">
        <f>IFERROR(SUM(G7:G9),"")</f>
        <v>0</v>
      </c>
      <c r="H10" s="268"/>
      <c r="I10" s="265"/>
      <c r="J10" s="266"/>
      <c r="K10" s="84"/>
    </row>
    <row r="11" spans="1:11" ht="16.5" hidden="1">
      <c r="A11" s="84" t="s">
        <v>30</v>
      </c>
      <c r="B11" s="98"/>
      <c r="C11" s="99"/>
      <c r="D11" s="90"/>
      <c r="E11" s="91"/>
      <c r="F11" s="92"/>
      <c r="G11" s="95"/>
      <c r="H11" s="96"/>
      <c r="I11" s="91"/>
      <c r="J11" s="92"/>
      <c r="K11" s="84"/>
    </row>
    <row r="12" spans="1:11" ht="16.5" hidden="1">
      <c r="A12" s="84"/>
      <c r="B12" s="269" t="s">
        <v>112</v>
      </c>
      <c r="C12" s="270"/>
      <c r="D12" s="100"/>
      <c r="E12" s="275"/>
      <c r="F12" s="276"/>
      <c r="G12" s="277"/>
      <c r="H12" s="278"/>
      <c r="I12" s="279"/>
      <c r="J12" s="280"/>
      <c r="K12" s="84"/>
    </row>
    <row r="13" spans="1:11" ht="16.5">
      <c r="A13" s="84"/>
      <c r="B13" s="271"/>
      <c r="C13" s="272"/>
      <c r="D13" s="100" t="s">
        <v>113</v>
      </c>
      <c r="E13" s="281" t="s">
        <v>114</v>
      </c>
      <c r="F13" s="244"/>
      <c r="G13" s="277">
        <v>3832321</v>
      </c>
      <c r="H13" s="278"/>
      <c r="I13" s="282" t="s">
        <v>115</v>
      </c>
      <c r="J13" s="283"/>
      <c r="K13" s="84"/>
    </row>
    <row r="14" spans="1:11" ht="33">
      <c r="A14" s="84"/>
      <c r="B14" s="271"/>
      <c r="C14" s="272"/>
      <c r="D14" s="101" t="s">
        <v>116</v>
      </c>
      <c r="E14" s="282" t="s">
        <v>117</v>
      </c>
      <c r="F14" s="283"/>
      <c r="G14" s="277">
        <v>3208261</v>
      </c>
      <c r="H14" s="278"/>
      <c r="I14" s="281" t="s">
        <v>118</v>
      </c>
      <c r="J14" s="244"/>
      <c r="K14" s="84"/>
    </row>
    <row r="15" spans="1:11" ht="16.5">
      <c r="A15" s="84"/>
      <c r="B15" s="271"/>
      <c r="C15" s="272"/>
      <c r="D15" s="101" t="s">
        <v>119</v>
      </c>
      <c r="E15" s="281" t="s">
        <v>120</v>
      </c>
      <c r="F15" s="244"/>
      <c r="G15" s="277">
        <v>2667037</v>
      </c>
      <c r="H15" s="278"/>
      <c r="I15" s="281" t="s">
        <v>121</v>
      </c>
      <c r="J15" s="244"/>
      <c r="K15" s="84"/>
    </row>
    <row r="16" spans="1:11" ht="33">
      <c r="A16" s="84"/>
      <c r="B16" s="271"/>
      <c r="C16" s="272"/>
      <c r="D16" s="101" t="s">
        <v>122</v>
      </c>
      <c r="E16" s="281" t="s">
        <v>120</v>
      </c>
      <c r="F16" s="244"/>
      <c r="G16" s="277">
        <v>2046025</v>
      </c>
      <c r="H16" s="278"/>
      <c r="I16" s="281" t="s">
        <v>123</v>
      </c>
      <c r="J16" s="244"/>
      <c r="K16" s="84"/>
    </row>
    <row r="17" spans="1:11" ht="16.5">
      <c r="A17" s="84"/>
      <c r="B17" s="271"/>
      <c r="C17" s="272"/>
      <c r="D17" s="100" t="s">
        <v>124</v>
      </c>
      <c r="E17" s="102" t="s">
        <v>125</v>
      </c>
      <c r="F17" s="103"/>
      <c r="G17" s="277">
        <v>1942531</v>
      </c>
      <c r="H17" s="278"/>
      <c r="I17" s="102" t="s">
        <v>126</v>
      </c>
      <c r="J17" s="103"/>
      <c r="K17" s="84"/>
    </row>
    <row r="18" spans="1:11" ht="16.5">
      <c r="A18" s="84"/>
      <c r="B18" s="271"/>
      <c r="C18" s="272"/>
      <c r="D18" s="100" t="s">
        <v>127</v>
      </c>
      <c r="E18" s="282" t="s">
        <v>128</v>
      </c>
      <c r="F18" s="283"/>
      <c r="G18" s="277">
        <v>1526115</v>
      </c>
      <c r="H18" s="278"/>
      <c r="I18" s="282" t="s">
        <v>129</v>
      </c>
      <c r="J18" s="283"/>
      <c r="K18" s="84"/>
    </row>
    <row r="19" spans="1:11" ht="33">
      <c r="A19" s="84"/>
      <c r="B19" s="271"/>
      <c r="C19" s="272"/>
      <c r="D19" s="101" t="s">
        <v>130</v>
      </c>
      <c r="E19" s="282" t="s">
        <v>131</v>
      </c>
      <c r="F19" s="283"/>
      <c r="G19" s="277">
        <v>1076279</v>
      </c>
      <c r="H19" s="278"/>
      <c r="I19" s="282" t="s">
        <v>130</v>
      </c>
      <c r="J19" s="283"/>
      <c r="K19" s="84"/>
    </row>
    <row r="20" spans="1:11" ht="33">
      <c r="A20" s="84"/>
      <c r="B20" s="271"/>
      <c r="C20" s="272"/>
      <c r="D20" s="101" t="s">
        <v>132</v>
      </c>
      <c r="E20" s="282"/>
      <c r="F20" s="283"/>
      <c r="G20" s="277">
        <v>1112423</v>
      </c>
      <c r="H20" s="278"/>
      <c r="I20" s="282" t="s">
        <v>123</v>
      </c>
      <c r="J20" s="283"/>
      <c r="K20" s="84"/>
    </row>
    <row r="21" spans="1:11" ht="16.5">
      <c r="A21" s="84"/>
      <c r="B21" s="271"/>
      <c r="C21" s="272"/>
      <c r="D21" s="100" t="s">
        <v>25</v>
      </c>
      <c r="E21" s="281"/>
      <c r="F21" s="244"/>
      <c r="G21" s="277">
        <v>6663123</v>
      </c>
      <c r="H21" s="278"/>
      <c r="I21" s="281"/>
      <c r="J21" s="244"/>
      <c r="K21" s="84"/>
    </row>
    <row r="22" spans="1:11" ht="16.5" hidden="1">
      <c r="A22" s="84" t="s">
        <v>48</v>
      </c>
      <c r="B22" s="271"/>
      <c r="C22" s="272"/>
      <c r="D22" s="104"/>
      <c r="E22" s="105"/>
      <c r="F22" s="106"/>
      <c r="G22" s="107"/>
      <c r="H22" s="108"/>
      <c r="I22" s="109"/>
      <c r="J22" s="110"/>
      <c r="K22" s="84"/>
    </row>
    <row r="23" spans="1:11" ht="16.5">
      <c r="A23" s="84"/>
      <c r="B23" s="273"/>
      <c r="C23" s="274"/>
      <c r="D23" s="111" t="s">
        <v>111</v>
      </c>
      <c r="E23" s="259"/>
      <c r="F23" s="260"/>
      <c r="G23" s="261">
        <f>IFERROR(SUM(G11:G22),"")</f>
        <v>24074115</v>
      </c>
      <c r="H23" s="262"/>
      <c r="I23" s="259"/>
      <c r="J23" s="260"/>
      <c r="K23" s="84"/>
    </row>
    <row r="24" spans="1:11" ht="16.5">
      <c r="A24" s="84"/>
      <c r="B24" s="263" t="s">
        <v>133</v>
      </c>
      <c r="C24" s="264"/>
      <c r="D24" s="112"/>
      <c r="E24" s="265"/>
      <c r="F24" s="266"/>
      <c r="G24" s="267">
        <f>IFERROR(SUM(G10,G23),"")</f>
        <v>24074115</v>
      </c>
      <c r="H24" s="268"/>
      <c r="I24" s="265"/>
      <c r="J24" s="266"/>
      <c r="K24" s="84"/>
    </row>
    <row r="25" spans="1:11" ht="3.75" customHeight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1:11" ht="12" customHeight="1"/>
  </sheetData>
  <mergeCells count="48">
    <mergeCell ref="I5:J5"/>
    <mergeCell ref="B6:C6"/>
    <mergeCell ref="E6:F6"/>
    <mergeCell ref="G6:H6"/>
    <mergeCell ref="I6:J6"/>
    <mergeCell ref="I14:J14"/>
    <mergeCell ref="B8:C10"/>
    <mergeCell ref="E8:F8"/>
    <mergeCell ref="G8:H8"/>
    <mergeCell ref="I8:J8"/>
    <mergeCell ref="E10:F10"/>
    <mergeCell ref="G10:H10"/>
    <mergeCell ref="I10:J10"/>
    <mergeCell ref="E15:F15"/>
    <mergeCell ref="G15:H15"/>
    <mergeCell ref="I15:J15"/>
    <mergeCell ref="E16:F16"/>
    <mergeCell ref="G16:H16"/>
    <mergeCell ref="I16:J16"/>
    <mergeCell ref="G17:H17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E23:F23"/>
    <mergeCell ref="G23:H23"/>
    <mergeCell ref="I23:J23"/>
    <mergeCell ref="B24:C24"/>
    <mergeCell ref="E24:F24"/>
    <mergeCell ref="G24:H24"/>
    <mergeCell ref="I24:J24"/>
    <mergeCell ref="B12:C23"/>
    <mergeCell ref="E12:F12"/>
    <mergeCell ref="G12:H12"/>
    <mergeCell ref="I12:J12"/>
    <mergeCell ref="E13:F13"/>
    <mergeCell ref="G13:H13"/>
    <mergeCell ref="I13:J13"/>
    <mergeCell ref="E14:F14"/>
    <mergeCell ref="G14:H14"/>
  </mergeCells>
  <phoneticPr fontId="2"/>
  <pageMargins left="0.7" right="0.7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3C185-F7BA-4844-9A23-1F7D8238B88C}">
  <sheetPr>
    <pageSetUpPr fitToPage="1"/>
  </sheetPr>
  <dimension ref="A2:DN73"/>
  <sheetViews>
    <sheetView view="pageBreakPreview" zoomScale="60" zoomScaleNormal="100" workbookViewId="0">
      <selection activeCell="A3" sqref="A3:XFD4"/>
    </sheetView>
  </sheetViews>
  <sheetFormatPr defaultRowHeight="18.75"/>
  <cols>
    <col min="1" max="1" width="2.625" style="56" customWidth="1"/>
    <col min="2" max="2" width="1.25" style="56" customWidth="1"/>
    <col min="3" max="11" width="2.125" style="56" customWidth="1"/>
    <col min="12" max="12" width="18.375" style="56" customWidth="1"/>
    <col min="13" max="13" width="16.25" style="56" customWidth="1"/>
    <col min="14" max="14" width="16.5" style="56" customWidth="1"/>
    <col min="15" max="15" width="18.75" style="56" customWidth="1"/>
    <col min="16" max="16" width="17.5" style="56" customWidth="1"/>
    <col min="17" max="18" width="18.125" style="56" customWidth="1"/>
    <col min="19" max="19" width="16.75" style="56" bestFit="1" customWidth="1"/>
    <col min="20" max="20" width="18.125" style="56" customWidth="1"/>
    <col min="21" max="21" width="10.25" style="56" bestFit="1" customWidth="1"/>
    <col min="22" max="16384" width="9" style="56"/>
  </cols>
  <sheetData>
    <row r="2" spans="2:21" ht="21">
      <c r="B2" s="5" t="s">
        <v>63</v>
      </c>
      <c r="C2" s="5"/>
      <c r="M2" s="57"/>
      <c r="N2" s="57"/>
      <c r="O2" s="57"/>
      <c r="P2" s="57"/>
      <c r="Q2" s="57"/>
      <c r="R2" s="57"/>
      <c r="S2" s="57"/>
      <c r="T2" s="58"/>
    </row>
    <row r="3" spans="2:21" s="6" customFormat="1" ht="13.5">
      <c r="B3" s="7" t="s">
        <v>0</v>
      </c>
      <c r="C3" s="7"/>
      <c r="D3" s="7"/>
    </row>
    <row r="4" spans="2:21" s="6" customFormat="1" ht="13.5">
      <c r="B4" s="7" t="s">
        <v>324</v>
      </c>
      <c r="C4" s="7"/>
      <c r="D4" s="7"/>
      <c r="E4" s="7"/>
      <c r="J4" s="6" t="s">
        <v>332</v>
      </c>
    </row>
    <row r="5" spans="2:21" ht="19.5">
      <c r="C5" s="55"/>
      <c r="M5" s="57"/>
      <c r="N5" s="57"/>
      <c r="O5" s="57"/>
      <c r="P5" s="57"/>
      <c r="Q5" s="57"/>
      <c r="R5" s="57"/>
      <c r="S5" s="57"/>
      <c r="T5" s="58" t="s">
        <v>333</v>
      </c>
    </row>
    <row r="6" spans="2:21" ht="28.5">
      <c r="B6" s="298" t="s">
        <v>64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59" t="s">
        <v>65</v>
      </c>
      <c r="N6" s="59" t="s">
        <v>66</v>
      </c>
      <c r="O6" s="59" t="s">
        <v>67</v>
      </c>
      <c r="P6" s="59" t="s">
        <v>68</v>
      </c>
      <c r="Q6" s="59" t="s">
        <v>69</v>
      </c>
      <c r="R6" s="59" t="s">
        <v>70</v>
      </c>
      <c r="S6" s="59" t="s">
        <v>71</v>
      </c>
      <c r="T6" s="60" t="s">
        <v>72</v>
      </c>
    </row>
    <row r="7" spans="2:21">
      <c r="B7" s="61"/>
      <c r="C7" s="62" t="s">
        <v>73</v>
      </c>
      <c r="D7" s="62"/>
      <c r="E7" s="62"/>
      <c r="F7" s="62"/>
      <c r="G7" s="62"/>
      <c r="H7" s="62"/>
      <c r="I7" s="62"/>
      <c r="J7" s="62"/>
      <c r="K7" s="62"/>
      <c r="L7" s="62"/>
      <c r="M7" s="63">
        <v>10969759</v>
      </c>
      <c r="N7" s="63">
        <v>10685752</v>
      </c>
      <c r="O7" s="63">
        <v>56456458</v>
      </c>
      <c r="P7" s="63">
        <v>13196634</v>
      </c>
      <c r="Q7" s="63">
        <v>1902321</v>
      </c>
      <c r="R7" s="63">
        <v>3994293</v>
      </c>
      <c r="S7" s="63">
        <v>9039431</v>
      </c>
      <c r="T7" s="64">
        <v>106244648</v>
      </c>
    </row>
    <row r="8" spans="2:21">
      <c r="B8" s="61"/>
      <c r="C8" s="62"/>
      <c r="D8" s="62" t="s">
        <v>74</v>
      </c>
      <c r="E8" s="62"/>
      <c r="F8" s="62"/>
      <c r="G8" s="62"/>
      <c r="H8" s="62"/>
      <c r="I8" s="62"/>
      <c r="J8" s="62"/>
      <c r="K8" s="62"/>
      <c r="L8" s="62"/>
      <c r="M8" s="63">
        <v>7305631</v>
      </c>
      <c r="N8" s="63">
        <v>9056369</v>
      </c>
      <c r="O8" s="63">
        <v>13573281</v>
      </c>
      <c r="P8" s="63">
        <v>12492878</v>
      </c>
      <c r="Q8" s="63">
        <v>1208334</v>
      </c>
      <c r="R8" s="63">
        <v>137036</v>
      </c>
      <c r="S8" s="63">
        <v>7647490</v>
      </c>
      <c r="T8" s="64">
        <v>51421020</v>
      </c>
    </row>
    <row r="9" spans="2:21">
      <c r="B9" s="61"/>
      <c r="C9" s="62"/>
      <c r="D9" s="62"/>
      <c r="E9" s="62" t="s">
        <v>75</v>
      </c>
      <c r="F9" s="62"/>
      <c r="G9" s="62"/>
      <c r="H9" s="62"/>
      <c r="I9" s="62"/>
      <c r="J9" s="62"/>
      <c r="K9" s="62"/>
      <c r="L9" s="62"/>
      <c r="M9" s="63">
        <v>1554592</v>
      </c>
      <c r="N9" s="63">
        <v>3086913</v>
      </c>
      <c r="O9" s="63">
        <v>5415154</v>
      </c>
      <c r="P9" s="63">
        <v>2302409</v>
      </c>
      <c r="Q9" s="63">
        <v>328109</v>
      </c>
      <c r="R9" s="63">
        <v>26085</v>
      </c>
      <c r="S9" s="63">
        <v>4669089</v>
      </c>
      <c r="T9" s="64">
        <v>17382351</v>
      </c>
    </row>
    <row r="10" spans="2:21">
      <c r="B10" s="61"/>
      <c r="C10" s="62"/>
      <c r="D10" s="62"/>
      <c r="E10" s="62"/>
      <c r="F10" s="62" t="s">
        <v>76</v>
      </c>
      <c r="G10" s="62"/>
      <c r="H10" s="62"/>
      <c r="I10" s="62"/>
      <c r="J10" s="62"/>
      <c r="K10" s="62"/>
      <c r="L10" s="62"/>
      <c r="M10" s="65">
        <v>1418650</v>
      </c>
      <c r="N10" s="65">
        <v>1875917</v>
      </c>
      <c r="O10" s="65">
        <v>4449187</v>
      </c>
      <c r="P10" s="65">
        <v>1936374</v>
      </c>
      <c r="Q10" s="65">
        <v>281186</v>
      </c>
      <c r="R10" s="65">
        <v>285</v>
      </c>
      <c r="S10" s="65">
        <v>3771350</v>
      </c>
      <c r="T10" s="66">
        <v>13732949</v>
      </c>
    </row>
    <row r="11" spans="2:21">
      <c r="B11" s="61"/>
      <c r="C11" s="62"/>
      <c r="D11" s="62"/>
      <c r="E11" s="62"/>
      <c r="F11" s="62" t="s">
        <v>77</v>
      </c>
      <c r="G11" s="62"/>
      <c r="H11" s="62"/>
      <c r="I11" s="62"/>
      <c r="J11" s="62"/>
      <c r="K11" s="62"/>
      <c r="L11" s="62"/>
      <c r="M11" s="65">
        <v>122381</v>
      </c>
      <c r="N11" s="65">
        <v>161828</v>
      </c>
      <c r="O11" s="65">
        <v>383813</v>
      </c>
      <c r="P11" s="65">
        <v>167043</v>
      </c>
      <c r="Q11" s="65">
        <v>24257</v>
      </c>
      <c r="R11" s="65">
        <v>25</v>
      </c>
      <c r="S11" s="65">
        <v>325339</v>
      </c>
      <c r="T11" s="66">
        <v>1184685</v>
      </c>
    </row>
    <row r="12" spans="2:21">
      <c r="B12" s="61"/>
      <c r="C12" s="62"/>
      <c r="D12" s="62"/>
      <c r="E12" s="62"/>
      <c r="F12" s="62" t="s">
        <v>78</v>
      </c>
      <c r="G12" s="62"/>
      <c r="H12" s="62"/>
      <c r="I12" s="62"/>
      <c r="J12" s="62"/>
      <c r="K12" s="62"/>
      <c r="L12" s="62"/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8" t="s">
        <v>79</v>
      </c>
      <c r="U12" s="69"/>
    </row>
    <row r="13" spans="2:21">
      <c r="B13" s="61"/>
      <c r="C13" s="62"/>
      <c r="D13" s="62"/>
      <c r="E13" s="62"/>
      <c r="F13" s="62" t="s">
        <v>12</v>
      </c>
      <c r="G13" s="62"/>
      <c r="H13" s="62"/>
      <c r="I13" s="62"/>
      <c r="J13" s="62"/>
      <c r="K13" s="62"/>
      <c r="L13" s="62"/>
      <c r="M13" s="65">
        <v>13561</v>
      </c>
      <c r="N13" s="65">
        <v>1049167</v>
      </c>
      <c r="O13" s="65">
        <v>582154</v>
      </c>
      <c r="P13" s="65">
        <v>198992</v>
      </c>
      <c r="Q13" s="65">
        <v>22667</v>
      </c>
      <c r="R13" s="65">
        <v>25775</v>
      </c>
      <c r="S13" s="65">
        <v>572400</v>
      </c>
      <c r="T13" s="66">
        <v>2464717</v>
      </c>
    </row>
    <row r="14" spans="2:21">
      <c r="B14" s="61"/>
      <c r="C14" s="62"/>
      <c r="D14" s="62"/>
      <c r="E14" s="62" t="s">
        <v>80</v>
      </c>
      <c r="F14" s="62"/>
      <c r="G14" s="62"/>
      <c r="H14" s="62"/>
      <c r="I14" s="62"/>
      <c r="J14" s="62"/>
      <c r="K14" s="62"/>
      <c r="L14" s="62"/>
      <c r="M14" s="63">
        <v>5734082</v>
      </c>
      <c r="N14" s="63">
        <v>5936455</v>
      </c>
      <c r="O14" s="63">
        <v>7588885</v>
      </c>
      <c r="P14" s="63">
        <v>10145840</v>
      </c>
      <c r="Q14" s="63">
        <v>879470</v>
      </c>
      <c r="R14" s="63">
        <v>109894</v>
      </c>
      <c r="S14" s="63">
        <v>2525915</v>
      </c>
      <c r="T14" s="64">
        <v>32920541</v>
      </c>
    </row>
    <row r="15" spans="2:21">
      <c r="B15" s="61"/>
      <c r="C15" s="62"/>
      <c r="D15" s="62"/>
      <c r="E15" s="62"/>
      <c r="F15" s="62" t="s">
        <v>81</v>
      </c>
      <c r="G15" s="62"/>
      <c r="H15" s="62"/>
      <c r="I15" s="62"/>
      <c r="J15" s="62"/>
      <c r="K15" s="62"/>
      <c r="L15" s="62"/>
      <c r="M15" s="65">
        <v>993539</v>
      </c>
      <c r="N15" s="65">
        <v>3544559</v>
      </c>
      <c r="O15" s="65">
        <v>7080461</v>
      </c>
      <c r="P15" s="65">
        <v>8838533</v>
      </c>
      <c r="Q15" s="65">
        <v>256507</v>
      </c>
      <c r="R15" s="65">
        <v>54220</v>
      </c>
      <c r="S15" s="65">
        <v>1808492</v>
      </c>
      <c r="T15" s="66">
        <v>22576310</v>
      </c>
    </row>
    <row r="16" spans="2:21">
      <c r="B16" s="61"/>
      <c r="C16" s="62"/>
      <c r="D16" s="62"/>
      <c r="E16" s="62"/>
      <c r="F16" s="62" t="s">
        <v>82</v>
      </c>
      <c r="G16" s="62"/>
      <c r="H16" s="62"/>
      <c r="I16" s="62"/>
      <c r="J16" s="62"/>
      <c r="K16" s="62"/>
      <c r="L16" s="62"/>
      <c r="M16" s="65">
        <v>1181403</v>
      </c>
      <c r="N16" s="65">
        <v>326621</v>
      </c>
      <c r="O16" s="65">
        <v>87545</v>
      </c>
      <c r="P16" s="65">
        <v>114547</v>
      </c>
      <c r="Q16" s="65">
        <v>578752</v>
      </c>
      <c r="R16" s="65">
        <v>6744</v>
      </c>
      <c r="S16" s="65">
        <v>-491734</v>
      </c>
      <c r="T16" s="66">
        <v>1803878</v>
      </c>
    </row>
    <row r="17" spans="2:20">
      <c r="B17" s="61"/>
      <c r="C17" s="62"/>
      <c r="D17" s="62"/>
      <c r="E17" s="62"/>
      <c r="F17" s="62" t="s">
        <v>83</v>
      </c>
      <c r="G17" s="62"/>
      <c r="H17" s="62"/>
      <c r="I17" s="62"/>
      <c r="J17" s="62"/>
      <c r="K17" s="62"/>
      <c r="L17" s="62"/>
      <c r="M17" s="65">
        <v>3559141</v>
      </c>
      <c r="N17" s="65">
        <v>2065275</v>
      </c>
      <c r="O17" s="65">
        <v>420879</v>
      </c>
      <c r="P17" s="65">
        <v>1192760</v>
      </c>
      <c r="Q17" s="65">
        <v>44211</v>
      </c>
      <c r="R17" s="65">
        <v>48930</v>
      </c>
      <c r="S17" s="65">
        <v>1209157</v>
      </c>
      <c r="T17" s="66">
        <v>8540353</v>
      </c>
    </row>
    <row r="18" spans="2:20">
      <c r="B18" s="61"/>
      <c r="C18" s="62"/>
      <c r="D18" s="62"/>
      <c r="E18" s="62"/>
      <c r="F18" s="62" t="s">
        <v>12</v>
      </c>
      <c r="G18" s="62"/>
      <c r="H18" s="62"/>
      <c r="I18" s="62"/>
      <c r="J18" s="62"/>
      <c r="K18" s="62"/>
      <c r="L18" s="62"/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70" t="s">
        <v>79</v>
      </c>
    </row>
    <row r="19" spans="2:20">
      <c r="B19" s="61"/>
      <c r="C19" s="62"/>
      <c r="D19" s="62"/>
      <c r="E19" s="62" t="s">
        <v>84</v>
      </c>
      <c r="F19" s="62"/>
      <c r="G19" s="62"/>
      <c r="H19" s="62"/>
      <c r="I19" s="62"/>
      <c r="J19" s="62"/>
      <c r="K19" s="62"/>
      <c r="L19" s="62"/>
      <c r="M19" s="63">
        <v>16957</v>
      </c>
      <c r="N19" s="63">
        <v>33002</v>
      </c>
      <c r="O19" s="63">
        <v>569241</v>
      </c>
      <c r="P19" s="63">
        <v>44630</v>
      </c>
      <c r="Q19" s="63">
        <v>756</v>
      </c>
      <c r="R19" s="63">
        <v>1057</v>
      </c>
      <c r="S19" s="63">
        <v>452486</v>
      </c>
      <c r="T19" s="64">
        <v>1118128</v>
      </c>
    </row>
    <row r="20" spans="2:20">
      <c r="B20" s="61"/>
      <c r="C20" s="62"/>
      <c r="D20" s="62"/>
      <c r="E20" s="62"/>
      <c r="F20" s="62" t="s">
        <v>85</v>
      </c>
      <c r="G20" s="62"/>
      <c r="H20" s="62"/>
      <c r="I20" s="62"/>
      <c r="J20" s="62"/>
      <c r="K20" s="62"/>
      <c r="L20" s="62"/>
      <c r="M20" s="65">
        <v>13702</v>
      </c>
      <c r="N20" s="65">
        <v>19085</v>
      </c>
      <c r="O20" s="65">
        <v>5467</v>
      </c>
      <c r="P20" s="65">
        <v>13685</v>
      </c>
      <c r="Q20" s="65">
        <v>415</v>
      </c>
      <c r="R20" s="65">
        <v>865</v>
      </c>
      <c r="S20" s="65">
        <v>155345</v>
      </c>
      <c r="T20" s="66">
        <v>208566</v>
      </c>
    </row>
    <row r="21" spans="2:20">
      <c r="B21" s="61"/>
      <c r="C21" s="62"/>
      <c r="D21" s="62"/>
      <c r="E21" s="62"/>
      <c r="F21" s="62" t="s">
        <v>86</v>
      </c>
      <c r="G21" s="62"/>
      <c r="H21" s="62"/>
      <c r="I21" s="62"/>
      <c r="J21" s="62"/>
      <c r="K21" s="62"/>
      <c r="L21" s="62"/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5">
        <v>69449</v>
      </c>
      <c r="T21" s="66">
        <v>69449</v>
      </c>
    </row>
    <row r="22" spans="2:20">
      <c r="B22" s="61"/>
      <c r="C22" s="62"/>
      <c r="D22" s="62"/>
      <c r="E22" s="62"/>
      <c r="F22" s="62" t="s">
        <v>12</v>
      </c>
      <c r="G22" s="62"/>
      <c r="H22" s="62"/>
      <c r="I22" s="62"/>
      <c r="J22" s="62"/>
      <c r="K22" s="62"/>
      <c r="L22" s="62"/>
      <c r="M22" s="65">
        <v>3255</v>
      </c>
      <c r="N22" s="65">
        <v>13917</v>
      </c>
      <c r="O22" s="65">
        <v>563774</v>
      </c>
      <c r="P22" s="65">
        <v>30944</v>
      </c>
      <c r="Q22" s="65">
        <v>341</v>
      </c>
      <c r="R22" s="65">
        <v>191</v>
      </c>
      <c r="S22" s="65">
        <v>227692</v>
      </c>
      <c r="T22" s="66">
        <v>840114</v>
      </c>
    </row>
    <row r="23" spans="2:20">
      <c r="B23" s="61"/>
      <c r="C23" s="62"/>
      <c r="D23" s="62" t="s">
        <v>87</v>
      </c>
      <c r="E23" s="62"/>
      <c r="F23" s="62"/>
      <c r="G23" s="62"/>
      <c r="H23" s="62"/>
      <c r="I23" s="62"/>
      <c r="J23" s="62"/>
      <c r="K23" s="62"/>
      <c r="L23" s="62"/>
      <c r="M23" s="63">
        <v>3664128</v>
      </c>
      <c r="N23" s="63">
        <v>1629382</v>
      </c>
      <c r="O23" s="63">
        <v>42883177</v>
      </c>
      <c r="P23" s="63">
        <v>703756</v>
      </c>
      <c r="Q23" s="63">
        <v>693986</v>
      </c>
      <c r="R23" s="63">
        <v>3857257</v>
      </c>
      <c r="S23" s="63">
        <v>1391941</v>
      </c>
      <c r="T23" s="64">
        <v>54823628</v>
      </c>
    </row>
    <row r="24" spans="2:20">
      <c r="B24" s="61"/>
      <c r="C24" s="62"/>
      <c r="D24" s="62"/>
      <c r="E24" s="62" t="s">
        <v>88</v>
      </c>
      <c r="F24" s="62"/>
      <c r="G24" s="62"/>
      <c r="H24" s="62"/>
      <c r="I24" s="62"/>
      <c r="J24" s="62"/>
      <c r="K24" s="62"/>
      <c r="L24" s="62"/>
      <c r="M24" s="65">
        <v>2831887</v>
      </c>
      <c r="N24" s="65">
        <v>1340594</v>
      </c>
      <c r="O24" s="65">
        <v>13306101</v>
      </c>
      <c r="P24" s="65">
        <v>653223</v>
      </c>
      <c r="Q24" s="65">
        <v>693825</v>
      </c>
      <c r="R24" s="65">
        <v>3857109</v>
      </c>
      <c r="S24" s="65">
        <v>1391377</v>
      </c>
      <c r="T24" s="66">
        <v>24074115</v>
      </c>
    </row>
    <row r="25" spans="2:20">
      <c r="B25" s="61"/>
      <c r="C25" s="62"/>
      <c r="D25" s="62"/>
      <c r="E25" s="62" t="s">
        <v>89</v>
      </c>
      <c r="F25" s="62"/>
      <c r="G25" s="62"/>
      <c r="H25" s="62"/>
      <c r="I25" s="62"/>
      <c r="J25" s="62"/>
      <c r="K25" s="62"/>
      <c r="L25" s="62"/>
      <c r="M25" s="67">
        <v>0</v>
      </c>
      <c r="N25" s="65">
        <v>286918</v>
      </c>
      <c r="O25" s="65">
        <v>23514039</v>
      </c>
      <c r="P25" s="65">
        <v>46432</v>
      </c>
      <c r="Q25" s="67">
        <v>0</v>
      </c>
      <c r="R25" s="67">
        <v>0</v>
      </c>
      <c r="S25" s="67">
        <v>0</v>
      </c>
      <c r="T25" s="66">
        <v>23847390</v>
      </c>
    </row>
    <row r="26" spans="2:20">
      <c r="B26" s="61"/>
      <c r="C26" s="62"/>
      <c r="D26" s="62"/>
      <c r="E26" s="62" t="s">
        <v>90</v>
      </c>
      <c r="F26" s="62"/>
      <c r="G26" s="62"/>
      <c r="H26" s="62"/>
      <c r="I26" s="62"/>
      <c r="J26" s="62"/>
      <c r="K26" s="62"/>
      <c r="L26" s="62"/>
      <c r="M26" s="67">
        <v>0</v>
      </c>
      <c r="N26" s="67">
        <v>0</v>
      </c>
      <c r="O26" s="65">
        <v>6063037</v>
      </c>
      <c r="P26" s="67">
        <v>0</v>
      </c>
      <c r="Q26" s="67">
        <v>0</v>
      </c>
      <c r="R26" s="67">
        <v>0</v>
      </c>
      <c r="S26" s="67">
        <v>0</v>
      </c>
      <c r="T26" s="66">
        <v>6063037</v>
      </c>
    </row>
    <row r="27" spans="2:20">
      <c r="B27" s="61"/>
      <c r="C27" s="62"/>
      <c r="D27" s="62"/>
      <c r="E27" s="62" t="s">
        <v>12</v>
      </c>
      <c r="F27" s="62"/>
      <c r="G27" s="62"/>
      <c r="H27" s="62"/>
      <c r="I27" s="62"/>
      <c r="J27" s="62"/>
      <c r="K27" s="62"/>
      <c r="L27" s="62"/>
      <c r="M27" s="65">
        <v>832242</v>
      </c>
      <c r="N27" s="65">
        <v>1870</v>
      </c>
      <c r="O27" s="67">
        <v>0</v>
      </c>
      <c r="P27" s="65">
        <v>4100</v>
      </c>
      <c r="Q27" s="67">
        <v>161</v>
      </c>
      <c r="R27" s="65">
        <v>148</v>
      </c>
      <c r="S27" s="65">
        <v>564</v>
      </c>
      <c r="T27" s="66">
        <v>839085</v>
      </c>
    </row>
    <row r="28" spans="2:20">
      <c r="B28" s="61"/>
      <c r="C28" s="62" t="s">
        <v>91</v>
      </c>
      <c r="D28" s="62"/>
      <c r="E28" s="62"/>
      <c r="F28" s="62"/>
      <c r="G28" s="62"/>
      <c r="H28" s="62"/>
      <c r="I28" s="62"/>
      <c r="J28" s="62"/>
      <c r="K28" s="62"/>
      <c r="L28" s="62"/>
      <c r="M28" s="63">
        <v>435769</v>
      </c>
      <c r="N28" s="63">
        <v>141464</v>
      </c>
      <c r="O28" s="63">
        <v>808517</v>
      </c>
      <c r="P28" s="63">
        <v>925875</v>
      </c>
      <c r="Q28" s="63">
        <v>33403</v>
      </c>
      <c r="R28" s="71">
        <v>0</v>
      </c>
      <c r="S28" s="63">
        <v>990759</v>
      </c>
      <c r="T28" s="64">
        <v>3335787</v>
      </c>
    </row>
    <row r="29" spans="2:20">
      <c r="B29" s="61"/>
      <c r="C29" s="62"/>
      <c r="D29" s="62" t="s">
        <v>92</v>
      </c>
      <c r="E29" s="62"/>
      <c r="F29" s="62"/>
      <c r="G29" s="62"/>
      <c r="H29" s="62"/>
      <c r="I29" s="62"/>
      <c r="J29" s="72"/>
      <c r="K29" s="72"/>
      <c r="L29" s="72"/>
      <c r="M29" s="65">
        <v>480922</v>
      </c>
      <c r="N29" s="65">
        <v>108354</v>
      </c>
      <c r="O29" s="65">
        <v>32495</v>
      </c>
      <c r="P29" s="65">
        <v>578757</v>
      </c>
      <c r="Q29" s="65">
        <v>9832</v>
      </c>
      <c r="R29" s="67">
        <v>0</v>
      </c>
      <c r="S29" s="65">
        <v>115394</v>
      </c>
      <c r="T29" s="66">
        <v>1325755</v>
      </c>
    </row>
    <row r="30" spans="2:20">
      <c r="B30" s="61"/>
      <c r="C30" s="62"/>
      <c r="D30" s="62" t="s">
        <v>12</v>
      </c>
      <c r="E30" s="62"/>
      <c r="F30" s="62"/>
      <c r="G30" s="62"/>
      <c r="H30" s="62"/>
      <c r="I30" s="62"/>
      <c r="J30" s="72"/>
      <c r="K30" s="72"/>
      <c r="L30" s="72"/>
      <c r="M30" s="65">
        <v>-45153</v>
      </c>
      <c r="N30" s="65">
        <v>33110</v>
      </c>
      <c r="O30" s="65">
        <v>776022</v>
      </c>
      <c r="P30" s="65">
        <v>347118</v>
      </c>
      <c r="Q30" s="65">
        <v>23571</v>
      </c>
      <c r="R30" s="67">
        <v>0</v>
      </c>
      <c r="S30" s="65">
        <v>875365</v>
      </c>
      <c r="T30" s="66">
        <v>2010032</v>
      </c>
    </row>
    <row r="31" spans="2:20">
      <c r="B31" s="61" t="s">
        <v>93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3">
        <v>-10533991</v>
      </c>
      <c r="N31" s="63">
        <v>-10544287</v>
      </c>
      <c r="O31" s="63">
        <v>-55647941</v>
      </c>
      <c r="P31" s="63">
        <v>-12270759</v>
      </c>
      <c r="Q31" s="63">
        <v>-1868918</v>
      </c>
      <c r="R31" s="63">
        <v>-3994293</v>
      </c>
      <c r="S31" s="63">
        <v>-8048672</v>
      </c>
      <c r="T31" s="64">
        <v>-102908861</v>
      </c>
    </row>
    <row r="32" spans="2:20">
      <c r="B32" s="61"/>
      <c r="C32" s="62" t="s">
        <v>94</v>
      </c>
      <c r="D32" s="62"/>
      <c r="E32" s="62"/>
      <c r="F32" s="62"/>
      <c r="G32" s="62"/>
      <c r="H32" s="62"/>
      <c r="I32" s="62"/>
      <c r="J32" s="62"/>
      <c r="K32" s="62"/>
      <c r="L32" s="62"/>
      <c r="M32" s="63">
        <v>523369</v>
      </c>
      <c r="N32" s="63">
        <v>-5686</v>
      </c>
      <c r="O32" s="63">
        <v>6588</v>
      </c>
      <c r="P32" s="63">
        <v>0</v>
      </c>
      <c r="Q32" s="71">
        <v>0</v>
      </c>
      <c r="R32" s="71">
        <v>0</v>
      </c>
      <c r="S32" s="63">
        <v>2142</v>
      </c>
      <c r="T32" s="64">
        <v>526413</v>
      </c>
    </row>
    <row r="33" spans="2:20">
      <c r="B33" s="61"/>
      <c r="C33" s="62"/>
      <c r="D33" s="62" t="s">
        <v>95</v>
      </c>
      <c r="E33" s="62"/>
      <c r="F33" s="62"/>
      <c r="G33" s="62"/>
      <c r="H33" s="62"/>
      <c r="I33" s="62"/>
      <c r="J33" s="62"/>
      <c r="K33" s="62"/>
      <c r="L33" s="62"/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70" t="s">
        <v>79</v>
      </c>
    </row>
    <row r="34" spans="2:20">
      <c r="B34" s="61"/>
      <c r="C34" s="62"/>
      <c r="D34" s="62" t="s">
        <v>96</v>
      </c>
      <c r="E34" s="62"/>
      <c r="F34" s="62"/>
      <c r="G34" s="62"/>
      <c r="H34" s="62"/>
      <c r="I34" s="62"/>
      <c r="J34" s="62"/>
      <c r="K34" s="62"/>
      <c r="L34" s="62"/>
      <c r="M34" s="65">
        <v>523369</v>
      </c>
      <c r="N34" s="67">
        <v>-5686</v>
      </c>
      <c r="O34" s="65">
        <v>6588</v>
      </c>
      <c r="P34" s="67">
        <v>0</v>
      </c>
      <c r="Q34" s="67">
        <v>0</v>
      </c>
      <c r="R34" s="67">
        <v>0</v>
      </c>
      <c r="S34" s="65">
        <v>2142</v>
      </c>
      <c r="T34" s="66">
        <v>526413</v>
      </c>
    </row>
    <row r="35" spans="2:20">
      <c r="B35" s="61"/>
      <c r="C35" s="62"/>
      <c r="D35" s="62" t="s">
        <v>97</v>
      </c>
      <c r="E35" s="62"/>
      <c r="F35" s="62"/>
      <c r="G35" s="62"/>
      <c r="H35" s="62"/>
      <c r="I35" s="62"/>
      <c r="J35" s="62"/>
      <c r="K35" s="62"/>
      <c r="L35" s="62"/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70" t="s">
        <v>79</v>
      </c>
    </row>
    <row r="36" spans="2:20">
      <c r="B36" s="61"/>
      <c r="C36" s="62"/>
      <c r="D36" s="62" t="s">
        <v>98</v>
      </c>
      <c r="E36" s="62"/>
      <c r="F36" s="62"/>
      <c r="G36" s="62"/>
      <c r="H36" s="62"/>
      <c r="I36" s="62"/>
      <c r="J36" s="62"/>
      <c r="K36" s="62"/>
      <c r="L36" s="62"/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70" t="s">
        <v>79</v>
      </c>
    </row>
    <row r="37" spans="2:20">
      <c r="B37" s="61"/>
      <c r="C37" s="62"/>
      <c r="D37" s="62" t="s">
        <v>12</v>
      </c>
      <c r="E37" s="62"/>
      <c r="F37" s="62"/>
      <c r="G37" s="62"/>
      <c r="H37" s="62"/>
      <c r="I37" s="62"/>
      <c r="J37" s="62"/>
      <c r="K37" s="62"/>
      <c r="L37" s="62"/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70" t="s">
        <v>79</v>
      </c>
    </row>
    <row r="38" spans="2:20">
      <c r="B38" s="61"/>
      <c r="C38" s="62" t="s">
        <v>99</v>
      </c>
      <c r="D38" s="62"/>
      <c r="E38" s="62"/>
      <c r="F38" s="62"/>
      <c r="G38" s="62"/>
      <c r="H38" s="62"/>
      <c r="I38" s="62"/>
      <c r="J38" s="72"/>
      <c r="K38" s="72"/>
      <c r="L38" s="72"/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63">
        <v>8633</v>
      </c>
      <c r="T38" s="64">
        <v>8633</v>
      </c>
    </row>
    <row r="39" spans="2:20">
      <c r="B39" s="61"/>
      <c r="C39" s="62"/>
      <c r="D39" s="62" t="s">
        <v>100</v>
      </c>
      <c r="E39" s="62"/>
      <c r="F39" s="62"/>
      <c r="G39" s="62"/>
      <c r="H39" s="62"/>
      <c r="I39" s="62"/>
      <c r="J39" s="72"/>
      <c r="K39" s="72"/>
      <c r="L39" s="72"/>
      <c r="M39" s="67">
        <v>15983</v>
      </c>
      <c r="N39" s="67">
        <v>0</v>
      </c>
      <c r="O39" s="67">
        <v>0</v>
      </c>
      <c r="P39" s="67">
        <v>773</v>
      </c>
      <c r="Q39" s="67">
        <v>0</v>
      </c>
      <c r="R39" s="67">
        <v>0</v>
      </c>
      <c r="S39" s="65">
        <v>213</v>
      </c>
      <c r="T39" s="66">
        <v>16969</v>
      </c>
    </row>
    <row r="40" spans="2:20">
      <c r="B40" s="61"/>
      <c r="C40" s="62"/>
      <c r="D40" s="62" t="s">
        <v>12</v>
      </c>
      <c r="E40" s="62"/>
      <c r="F40" s="62"/>
      <c r="G40" s="62"/>
      <c r="H40" s="62"/>
      <c r="I40" s="62"/>
      <c r="J40" s="72"/>
      <c r="K40" s="72"/>
      <c r="L40" s="72"/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70" t="s">
        <v>79</v>
      </c>
    </row>
    <row r="41" spans="2:20">
      <c r="B41" s="73" t="s">
        <v>13</v>
      </c>
      <c r="C41" s="74"/>
      <c r="D41" s="74"/>
      <c r="E41" s="74"/>
      <c r="F41" s="74"/>
      <c r="G41" s="74"/>
      <c r="H41" s="74"/>
      <c r="I41" s="74"/>
      <c r="J41" s="75"/>
      <c r="K41" s="75"/>
      <c r="L41" s="75"/>
      <c r="M41" s="76">
        <v>-11041376</v>
      </c>
      <c r="N41" s="76">
        <v>-10538601</v>
      </c>
      <c r="O41" s="76">
        <v>-55654529</v>
      </c>
      <c r="P41" s="76">
        <v>-12269986</v>
      </c>
      <c r="Q41" s="76">
        <v>-1868918</v>
      </c>
      <c r="R41" s="76">
        <v>-3994293</v>
      </c>
      <c r="S41" s="76">
        <v>-8050602</v>
      </c>
      <c r="T41" s="77">
        <v>-103418305</v>
      </c>
    </row>
    <row r="42" spans="2:20">
      <c r="B42" s="78" t="s">
        <v>101</v>
      </c>
      <c r="C42" s="79"/>
      <c r="D42" s="80"/>
      <c r="E42" s="80"/>
      <c r="F42" s="80"/>
      <c r="G42" s="80"/>
      <c r="H42" s="80"/>
      <c r="I42" s="81"/>
      <c r="J42" s="81"/>
      <c r="K42" s="81"/>
      <c r="L42" s="82"/>
    </row>
    <row r="58" spans="1:118" s="83" customForma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</row>
    <row r="59" spans="1:118" s="83" customForma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</row>
    <row r="60" spans="1:118" s="83" customForma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</row>
    <row r="61" spans="1:118" s="83" customForma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</row>
    <row r="62" spans="1:118" s="83" customForma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</row>
    <row r="63" spans="1:118" s="83" customForma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</row>
    <row r="64" spans="1:118" s="83" customForma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</row>
    <row r="65" spans="1:118" s="83" customForma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</row>
    <row r="66" spans="1:118" s="83" customForma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</row>
    <row r="67" spans="1:118" s="83" customForma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</row>
    <row r="68" spans="1:118" s="83" customForma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</row>
    <row r="69" spans="1:118" s="83" customForma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</row>
    <row r="70" spans="1:118" s="83" customForma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</row>
    <row r="71" spans="1:118" s="83" customForma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</row>
    <row r="72" spans="1:118" s="83" customForma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</row>
    <row r="73" spans="1:118" s="83" customForma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</row>
  </sheetData>
  <mergeCells count="1">
    <mergeCell ref="B6:L6"/>
  </mergeCells>
  <phoneticPr fontId="7"/>
  <pageMargins left="0.7" right="0.7" top="0.75" bottom="0.75" header="0.3" footer="0.3"/>
  <pageSetup paperSize="9" scale="67" orientation="landscape" r:id="rId1"/>
  <colBreaks count="1" manualBreakCount="1">
    <brk id="2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C6224-F538-4C7B-B5B1-EFB08C764F94}">
  <sheetPr>
    <pageSetUpPr fitToPage="1"/>
  </sheetPr>
  <dimension ref="A2:G99"/>
  <sheetViews>
    <sheetView view="pageBreakPreview" zoomScaleNormal="100" zoomScaleSheetLayoutView="100" workbookViewId="0">
      <selection activeCell="A4" sqref="A4:XFD5"/>
    </sheetView>
  </sheetViews>
  <sheetFormatPr defaultColWidth="9" defaultRowHeight="14.25"/>
  <cols>
    <col min="1" max="1" width="0.5" style="29" customWidth="1"/>
    <col min="2" max="3" width="12.625" style="29" customWidth="1"/>
    <col min="4" max="4" width="8.375" style="29" customWidth="1"/>
    <col min="5" max="5" width="16.75" style="29" customWidth="1"/>
    <col min="6" max="6" width="11.125" style="29" customWidth="1"/>
    <col min="7" max="7" width="7.375" style="29" customWidth="1"/>
    <col min="8" max="16384" width="9" style="29"/>
  </cols>
  <sheetData>
    <row r="2" spans="1:7" ht="13.5" customHeight="1"/>
    <row r="3" spans="1:7" ht="32.25" customHeight="1">
      <c r="B3" s="5" t="s">
        <v>61</v>
      </c>
      <c r="C3" s="5"/>
      <c r="D3" s="5"/>
      <c r="E3" s="5"/>
      <c r="F3" s="5"/>
    </row>
    <row r="4" spans="1:7" s="6" customFormat="1" ht="13.5">
      <c r="B4" s="7" t="s">
        <v>0</v>
      </c>
      <c r="C4" s="7"/>
      <c r="D4" s="7"/>
    </row>
    <row r="5" spans="1:7" s="6" customFormat="1" ht="13.5">
      <c r="B5" s="7" t="s">
        <v>324</v>
      </c>
      <c r="C5" s="7"/>
      <c r="D5" s="7"/>
      <c r="F5" s="6" t="s">
        <v>332</v>
      </c>
    </row>
    <row r="6" spans="1:7" ht="33.75" customHeight="1">
      <c r="B6" s="5" t="s">
        <v>62</v>
      </c>
      <c r="C6" s="5"/>
      <c r="D6" s="5"/>
      <c r="E6" s="5"/>
      <c r="F6" s="52" t="s">
        <v>14</v>
      </c>
      <c r="G6" s="53"/>
    </row>
    <row r="7" spans="1:7">
      <c r="B7" s="32" t="s">
        <v>28</v>
      </c>
      <c r="C7" s="32" t="s">
        <v>15</v>
      </c>
      <c r="D7" s="33" t="s">
        <v>29</v>
      </c>
      <c r="E7" s="33"/>
      <c r="F7" s="34" t="s">
        <v>16</v>
      </c>
      <c r="G7" s="54"/>
    </row>
    <row r="8" spans="1:7" hidden="1">
      <c r="A8" s="29" t="s">
        <v>30</v>
      </c>
      <c r="B8" s="35"/>
      <c r="C8" s="35"/>
      <c r="D8" s="318"/>
      <c r="E8" s="319"/>
      <c r="F8" s="36"/>
    </row>
    <row r="9" spans="1:7">
      <c r="B9" s="303" t="s">
        <v>102</v>
      </c>
      <c r="C9" s="305" t="s">
        <v>31</v>
      </c>
      <c r="D9" s="322" t="s">
        <v>32</v>
      </c>
      <c r="E9" s="323"/>
      <c r="F9" s="37">
        <v>53459944</v>
      </c>
    </row>
    <row r="10" spans="1:7">
      <c r="B10" s="303"/>
      <c r="C10" s="305"/>
      <c r="D10" s="322" t="s">
        <v>33</v>
      </c>
      <c r="E10" s="323"/>
      <c r="F10" s="37">
        <v>613875</v>
      </c>
    </row>
    <row r="11" spans="1:7">
      <c r="B11" s="303"/>
      <c r="C11" s="305"/>
      <c r="D11" s="322" t="s">
        <v>34</v>
      </c>
      <c r="E11" s="323"/>
      <c r="F11" s="37">
        <v>35708</v>
      </c>
    </row>
    <row r="12" spans="1:7">
      <c r="B12" s="303"/>
      <c r="C12" s="305"/>
      <c r="D12" s="322" t="s">
        <v>35</v>
      </c>
      <c r="E12" s="323"/>
      <c r="F12" s="37">
        <v>349764</v>
      </c>
    </row>
    <row r="13" spans="1:7">
      <c r="B13" s="303"/>
      <c r="C13" s="305"/>
      <c r="D13" s="322" t="s">
        <v>36</v>
      </c>
      <c r="E13" s="323"/>
      <c r="F13" s="37">
        <v>414904</v>
      </c>
    </row>
    <row r="14" spans="1:7">
      <c r="B14" s="303"/>
      <c r="C14" s="305"/>
      <c r="D14" s="322" t="s">
        <v>37</v>
      </c>
      <c r="E14" s="323"/>
      <c r="F14" s="37">
        <v>464043</v>
      </c>
    </row>
    <row r="15" spans="1:7">
      <c r="B15" s="303"/>
      <c r="C15" s="305"/>
      <c r="D15" s="322" t="s">
        <v>38</v>
      </c>
      <c r="E15" s="323"/>
      <c r="F15" s="37">
        <v>7372467</v>
      </c>
    </row>
    <row r="16" spans="1:7">
      <c r="B16" s="303"/>
      <c r="C16" s="305"/>
      <c r="D16" s="322" t="s">
        <v>39</v>
      </c>
      <c r="E16" s="323"/>
      <c r="F16" s="37">
        <v>21678</v>
      </c>
    </row>
    <row r="17" spans="1:6">
      <c r="B17" s="303"/>
      <c r="C17" s="305"/>
      <c r="D17" s="322" t="s">
        <v>40</v>
      </c>
      <c r="E17" s="323"/>
      <c r="F17" s="37">
        <v>79510</v>
      </c>
    </row>
    <row r="18" spans="1:6">
      <c r="B18" s="303"/>
      <c r="C18" s="305"/>
      <c r="D18" s="322" t="s">
        <v>41</v>
      </c>
      <c r="E18" s="323"/>
      <c r="F18" s="37">
        <v>437945</v>
      </c>
    </row>
    <row r="19" spans="1:6">
      <c r="B19" s="303"/>
      <c r="C19" s="305"/>
      <c r="D19" s="322" t="s">
        <v>42</v>
      </c>
      <c r="E19" s="323"/>
      <c r="F19" s="37">
        <v>9683</v>
      </c>
    </row>
    <row r="20" spans="1:6">
      <c r="B20" s="303"/>
      <c r="C20" s="305"/>
      <c r="D20" s="322" t="s">
        <v>43</v>
      </c>
      <c r="E20" s="323"/>
      <c r="F20" s="37">
        <v>694372</v>
      </c>
    </row>
    <row r="21" spans="1:6">
      <c r="B21" s="303"/>
      <c r="C21" s="305"/>
      <c r="D21" s="322" t="s">
        <v>44</v>
      </c>
      <c r="E21" s="323"/>
      <c r="F21" s="37">
        <v>3725959</v>
      </c>
    </row>
    <row r="22" spans="1:6">
      <c r="B22" s="303"/>
      <c r="C22" s="305"/>
      <c r="D22" s="322" t="s">
        <v>45</v>
      </c>
      <c r="E22" s="323"/>
      <c r="F22" s="37">
        <v>38452</v>
      </c>
    </row>
    <row r="23" spans="1:6">
      <c r="B23" s="303"/>
      <c r="C23" s="305"/>
      <c r="D23" s="322" t="s">
        <v>46</v>
      </c>
      <c r="E23" s="323"/>
      <c r="F23" s="37">
        <v>566738</v>
      </c>
    </row>
    <row r="24" spans="1:6">
      <c r="B24" s="303"/>
      <c r="C24" s="305"/>
      <c r="D24" s="322" t="s">
        <v>47</v>
      </c>
      <c r="E24" s="323"/>
      <c r="F24" s="37">
        <v>42920</v>
      </c>
    </row>
    <row r="25" spans="1:6">
      <c r="B25" s="303"/>
      <c r="C25" s="305"/>
      <c r="D25" s="322" t="s">
        <v>25</v>
      </c>
      <c r="E25" s="323"/>
      <c r="F25" s="38">
        <v>268893</v>
      </c>
    </row>
    <row r="26" spans="1:6" ht="13.5" hidden="1" customHeight="1">
      <c r="A26" s="29" t="s">
        <v>48</v>
      </c>
      <c r="B26" s="303"/>
      <c r="C26" s="305"/>
      <c r="D26" s="309"/>
      <c r="E26" s="310"/>
      <c r="F26" s="39"/>
    </row>
    <row r="27" spans="1:6">
      <c r="B27" s="303"/>
      <c r="C27" s="306"/>
      <c r="D27" s="300" t="s">
        <v>49</v>
      </c>
      <c r="E27" s="301"/>
      <c r="F27" s="40">
        <f>SUM(F8:F26)</f>
        <v>68596855</v>
      </c>
    </row>
    <row r="28" spans="1:6" ht="13.5" hidden="1" customHeight="1">
      <c r="A28" s="29" t="s">
        <v>30</v>
      </c>
      <c r="B28" s="303"/>
      <c r="C28" s="41"/>
      <c r="D28" s="311" t="s">
        <v>50</v>
      </c>
      <c r="E28" s="42"/>
      <c r="F28" s="43"/>
    </row>
    <row r="29" spans="1:6">
      <c r="B29" s="303"/>
      <c r="C29" s="312" t="s">
        <v>51</v>
      </c>
      <c r="D29" s="320"/>
      <c r="E29" s="44" t="s">
        <v>52</v>
      </c>
      <c r="F29" s="37">
        <f>925133+F87</f>
        <v>1485518</v>
      </c>
    </row>
    <row r="30" spans="1:6">
      <c r="B30" s="303"/>
      <c r="C30" s="312"/>
      <c r="D30" s="320"/>
      <c r="E30" s="44" t="s">
        <v>53</v>
      </c>
      <c r="F30" s="37">
        <v>49851</v>
      </c>
    </row>
    <row r="31" spans="1:6">
      <c r="B31" s="303"/>
      <c r="C31" s="305"/>
      <c r="D31" s="320"/>
      <c r="E31" s="44"/>
      <c r="F31" s="37"/>
    </row>
    <row r="32" spans="1:6" ht="13.5" hidden="1" customHeight="1">
      <c r="A32" s="29" t="s">
        <v>48</v>
      </c>
      <c r="B32" s="303"/>
      <c r="C32" s="305"/>
      <c r="D32" s="320"/>
      <c r="E32" s="45"/>
      <c r="F32" s="39"/>
    </row>
    <row r="33" spans="1:6">
      <c r="B33" s="303"/>
      <c r="C33" s="305"/>
      <c r="D33" s="321"/>
      <c r="E33" s="46" t="s">
        <v>54</v>
      </c>
      <c r="F33" s="40">
        <f>SUM(F28:F32)</f>
        <v>1535369</v>
      </c>
    </row>
    <row r="34" spans="1:6" ht="13.5" hidden="1" customHeight="1">
      <c r="A34" s="29" t="s">
        <v>30</v>
      </c>
      <c r="B34" s="303"/>
      <c r="C34" s="305"/>
      <c r="D34" s="311" t="s">
        <v>55</v>
      </c>
      <c r="E34" s="42"/>
      <c r="F34" s="43"/>
    </row>
    <row r="35" spans="1:6">
      <c r="B35" s="303"/>
      <c r="C35" s="305"/>
      <c r="D35" s="320"/>
      <c r="E35" s="44" t="s">
        <v>52</v>
      </c>
      <c r="F35" s="37">
        <v>29340076</v>
      </c>
    </row>
    <row r="36" spans="1:6">
      <c r="B36" s="303"/>
      <c r="C36" s="305"/>
      <c r="D36" s="320"/>
      <c r="E36" s="44" t="s">
        <v>53</v>
      </c>
      <c r="F36" s="37">
        <v>7025911</v>
      </c>
    </row>
    <row r="37" spans="1:6">
      <c r="B37" s="303"/>
      <c r="C37" s="305"/>
      <c r="D37" s="320"/>
      <c r="E37" s="44"/>
      <c r="F37" s="37"/>
    </row>
    <row r="38" spans="1:6" ht="13.5" hidden="1" customHeight="1">
      <c r="A38" s="29" t="s">
        <v>48</v>
      </c>
      <c r="B38" s="303"/>
      <c r="C38" s="305"/>
      <c r="D38" s="320"/>
      <c r="E38" s="45"/>
      <c r="F38" s="39"/>
    </row>
    <row r="39" spans="1:6">
      <c r="B39" s="303"/>
      <c r="C39" s="305"/>
      <c r="D39" s="321"/>
      <c r="E39" s="46" t="s">
        <v>54</v>
      </c>
      <c r="F39" s="40">
        <f>SUM(F34:F38)</f>
        <v>36365987</v>
      </c>
    </row>
    <row r="40" spans="1:6">
      <c r="B40" s="303"/>
      <c r="C40" s="306"/>
      <c r="D40" s="300" t="s">
        <v>49</v>
      </c>
      <c r="E40" s="301"/>
      <c r="F40" s="40">
        <f>SUM(F33,F39)</f>
        <v>37901356</v>
      </c>
    </row>
    <row r="41" spans="1:6">
      <c r="B41" s="316"/>
      <c r="C41" s="300" t="s">
        <v>26</v>
      </c>
      <c r="D41" s="317"/>
      <c r="E41" s="301"/>
      <c r="F41" s="40">
        <f>SUM(F27,F40)</f>
        <v>106498211</v>
      </c>
    </row>
    <row r="42" spans="1:6" ht="18" hidden="1" customHeight="1">
      <c r="A42" s="29" t="s">
        <v>30</v>
      </c>
      <c r="B42" s="47"/>
      <c r="C42" s="35"/>
      <c r="D42" s="318"/>
      <c r="E42" s="319"/>
      <c r="F42" s="43"/>
    </row>
    <row r="43" spans="1:6" hidden="1">
      <c r="B43" s="303" t="s">
        <v>56</v>
      </c>
      <c r="C43" s="305" t="s">
        <v>31</v>
      </c>
      <c r="D43" s="307" t="s">
        <v>57</v>
      </c>
      <c r="E43" s="308"/>
      <c r="F43" s="37">
        <v>216030</v>
      </c>
    </row>
    <row r="44" spans="1:6" hidden="1">
      <c r="B44" s="303"/>
      <c r="C44" s="305"/>
      <c r="D44" s="307"/>
      <c r="E44" s="308"/>
      <c r="F44" s="37"/>
    </row>
    <row r="45" spans="1:6" hidden="1">
      <c r="B45" s="303"/>
      <c r="C45" s="305"/>
      <c r="D45" s="307"/>
      <c r="E45" s="308"/>
      <c r="F45" s="37"/>
    </row>
    <row r="46" spans="1:6" ht="13.5" hidden="1" customHeight="1">
      <c r="A46" s="29" t="s">
        <v>48</v>
      </c>
      <c r="B46" s="303"/>
      <c r="C46" s="305"/>
      <c r="D46" s="309"/>
      <c r="E46" s="310"/>
      <c r="F46" s="39"/>
    </row>
    <row r="47" spans="1:6" hidden="1">
      <c r="B47" s="303"/>
      <c r="C47" s="306"/>
      <c r="D47" s="300" t="s">
        <v>49</v>
      </c>
      <c r="E47" s="301"/>
      <c r="F47" s="40">
        <f>SUM(F42:F46)</f>
        <v>216030</v>
      </c>
    </row>
    <row r="48" spans="1:6" ht="13.5" hidden="1" customHeight="1">
      <c r="A48" s="29" t="s">
        <v>30</v>
      </c>
      <c r="B48" s="303"/>
      <c r="C48" s="41"/>
      <c r="D48" s="311" t="s">
        <v>50</v>
      </c>
      <c r="E48" s="42"/>
      <c r="F48" s="43"/>
    </row>
    <row r="49" spans="1:7" hidden="1">
      <c r="B49" s="303"/>
      <c r="C49" s="312" t="s">
        <v>51</v>
      </c>
      <c r="D49" s="312"/>
      <c r="E49" s="44"/>
      <c r="F49" s="37"/>
    </row>
    <row r="50" spans="1:7" hidden="1">
      <c r="B50" s="303"/>
      <c r="C50" s="312"/>
      <c r="D50" s="312"/>
      <c r="E50" s="44"/>
      <c r="F50" s="37"/>
    </row>
    <row r="51" spans="1:7" hidden="1">
      <c r="B51" s="303"/>
      <c r="C51" s="312"/>
      <c r="D51" s="312"/>
      <c r="E51" s="44"/>
      <c r="F51" s="37"/>
    </row>
    <row r="52" spans="1:7" ht="13.5" hidden="1" customHeight="1">
      <c r="A52" s="29" t="s">
        <v>48</v>
      </c>
      <c r="B52" s="303"/>
      <c r="C52" s="312"/>
      <c r="D52" s="312"/>
      <c r="E52" s="45"/>
      <c r="F52" s="39"/>
    </row>
    <row r="53" spans="1:7" hidden="1">
      <c r="B53" s="303"/>
      <c r="C53" s="312"/>
      <c r="D53" s="313"/>
      <c r="E53" s="46" t="s">
        <v>54</v>
      </c>
      <c r="F53" s="40">
        <f>SUM(F48:F52)</f>
        <v>0</v>
      </c>
    </row>
    <row r="54" spans="1:7" ht="13.5" hidden="1" customHeight="1">
      <c r="A54" s="29" t="s">
        <v>30</v>
      </c>
      <c r="B54" s="303"/>
      <c r="C54" s="312"/>
      <c r="D54" s="311" t="s">
        <v>55</v>
      </c>
      <c r="E54" s="42"/>
      <c r="F54" s="43"/>
    </row>
    <row r="55" spans="1:7" hidden="1">
      <c r="B55" s="303"/>
      <c r="C55" s="312"/>
      <c r="D55" s="312"/>
      <c r="E55" s="44"/>
      <c r="F55" s="37"/>
    </row>
    <row r="56" spans="1:7" hidden="1">
      <c r="B56" s="303"/>
      <c r="C56" s="312"/>
      <c r="D56" s="312"/>
      <c r="E56" s="44"/>
      <c r="F56" s="37"/>
    </row>
    <row r="57" spans="1:7" hidden="1">
      <c r="B57" s="303"/>
      <c r="C57" s="312"/>
      <c r="D57" s="312"/>
      <c r="E57" s="44"/>
      <c r="F57" s="37"/>
    </row>
    <row r="58" spans="1:7" ht="13.5" hidden="1" customHeight="1">
      <c r="A58" s="29" t="s">
        <v>48</v>
      </c>
      <c r="B58" s="303"/>
      <c r="C58" s="312"/>
      <c r="D58" s="312"/>
      <c r="E58" s="45"/>
      <c r="F58" s="39"/>
    </row>
    <row r="59" spans="1:7" hidden="1">
      <c r="B59" s="303"/>
      <c r="C59" s="312"/>
      <c r="D59" s="313"/>
      <c r="E59" s="46" t="s">
        <v>54</v>
      </c>
      <c r="F59" s="40">
        <f>SUM(F54:F58)</f>
        <v>0</v>
      </c>
    </row>
    <row r="60" spans="1:7" hidden="1">
      <c r="B60" s="303"/>
      <c r="C60" s="313"/>
      <c r="D60" s="300" t="s">
        <v>49</v>
      </c>
      <c r="E60" s="301"/>
      <c r="F60" s="40">
        <f>SUM(F53,F59)</f>
        <v>0</v>
      </c>
    </row>
    <row r="61" spans="1:7" hidden="1">
      <c r="B61" s="316"/>
      <c r="C61" s="300" t="s">
        <v>26</v>
      </c>
      <c r="D61" s="317"/>
      <c r="E61" s="301"/>
      <c r="F61" s="40">
        <f>SUM(F47,F60)</f>
        <v>216030</v>
      </c>
    </row>
    <row r="62" spans="1:7" hidden="1">
      <c r="A62" t="s">
        <v>30</v>
      </c>
      <c r="B62" s="48"/>
      <c r="C62" s="48"/>
      <c r="D62" s="314"/>
      <c r="E62" s="315"/>
      <c r="F62" s="49"/>
      <c r="G62"/>
    </row>
    <row r="63" spans="1:7" hidden="1">
      <c r="A63"/>
      <c r="B63" s="303" t="s">
        <v>58</v>
      </c>
      <c r="C63" s="305" t="s">
        <v>31</v>
      </c>
      <c r="D63" s="307" t="s">
        <v>59</v>
      </c>
      <c r="E63" s="308"/>
      <c r="F63" s="37"/>
      <c r="G63"/>
    </row>
    <row r="64" spans="1:7" hidden="1">
      <c r="A64"/>
      <c r="B64" s="303"/>
      <c r="C64" s="305"/>
      <c r="D64" s="307"/>
      <c r="E64" s="308"/>
      <c r="F64" s="37"/>
      <c r="G64"/>
    </row>
    <row r="65" spans="1:7" hidden="1">
      <c r="A65"/>
      <c r="B65" s="303"/>
      <c r="C65" s="305"/>
      <c r="D65" s="307"/>
      <c r="E65" s="308"/>
      <c r="F65" s="37"/>
      <c r="G65"/>
    </row>
    <row r="66" spans="1:7" hidden="1">
      <c r="A66" t="s">
        <v>48</v>
      </c>
      <c r="B66" s="303"/>
      <c r="C66" s="305"/>
      <c r="D66" s="309"/>
      <c r="E66" s="310"/>
      <c r="F66" s="39"/>
      <c r="G66"/>
    </row>
    <row r="67" spans="1:7" hidden="1">
      <c r="A67"/>
      <c r="B67" s="303"/>
      <c r="C67" s="306"/>
      <c r="D67" s="300" t="s">
        <v>49</v>
      </c>
      <c r="E67" s="301"/>
      <c r="F67" s="40">
        <f>SUM(F62:F66)</f>
        <v>0</v>
      </c>
      <c r="G67"/>
    </row>
    <row r="68" spans="1:7" hidden="1">
      <c r="A68" t="s">
        <v>30</v>
      </c>
      <c r="B68" s="303"/>
      <c r="C68" s="41"/>
      <c r="D68" s="311" t="s">
        <v>50</v>
      </c>
      <c r="E68" s="42"/>
      <c r="F68" s="43"/>
      <c r="G68"/>
    </row>
    <row r="69" spans="1:7" hidden="1">
      <c r="A69"/>
      <c r="B69" s="303"/>
      <c r="C69" s="312" t="s">
        <v>51</v>
      </c>
      <c r="D69" s="312"/>
      <c r="E69" s="44"/>
      <c r="F69" s="37"/>
      <c r="G69"/>
    </row>
    <row r="70" spans="1:7" hidden="1">
      <c r="A70"/>
      <c r="B70" s="303"/>
      <c r="C70" s="312"/>
      <c r="D70" s="312"/>
      <c r="E70" s="44"/>
      <c r="F70" s="37"/>
      <c r="G70"/>
    </row>
    <row r="71" spans="1:7" hidden="1">
      <c r="A71"/>
      <c r="B71" s="303"/>
      <c r="C71" s="312"/>
      <c r="D71" s="312"/>
      <c r="E71" s="44"/>
      <c r="F71" s="37"/>
      <c r="G71"/>
    </row>
    <row r="72" spans="1:7" hidden="1">
      <c r="A72" t="s">
        <v>48</v>
      </c>
      <c r="B72" s="303"/>
      <c r="C72" s="312"/>
      <c r="D72" s="312"/>
      <c r="E72" s="45"/>
      <c r="F72" s="39"/>
      <c r="G72"/>
    </row>
    <row r="73" spans="1:7" hidden="1">
      <c r="A73"/>
      <c r="B73" s="303"/>
      <c r="C73" s="312"/>
      <c r="D73" s="313"/>
      <c r="E73" s="46" t="s">
        <v>54</v>
      </c>
      <c r="F73" s="40">
        <f>SUM(F68:F72)</f>
        <v>0</v>
      </c>
      <c r="G73"/>
    </row>
    <row r="74" spans="1:7" hidden="1">
      <c r="A74" t="s">
        <v>30</v>
      </c>
      <c r="B74" s="303"/>
      <c r="C74" s="312"/>
      <c r="D74" s="311" t="s">
        <v>55</v>
      </c>
      <c r="E74" s="42"/>
      <c r="F74" s="43"/>
      <c r="G74"/>
    </row>
    <row r="75" spans="1:7" hidden="1">
      <c r="A75"/>
      <c r="B75" s="303"/>
      <c r="C75" s="312"/>
      <c r="D75" s="312"/>
      <c r="E75" s="44"/>
      <c r="F75" s="37"/>
      <c r="G75"/>
    </row>
    <row r="76" spans="1:7" hidden="1">
      <c r="A76"/>
      <c r="B76" s="303"/>
      <c r="C76" s="312"/>
      <c r="D76" s="312"/>
      <c r="E76" s="44"/>
      <c r="F76" s="37"/>
      <c r="G76"/>
    </row>
    <row r="77" spans="1:7" hidden="1">
      <c r="A77"/>
      <c r="B77" s="303"/>
      <c r="C77" s="312"/>
      <c r="D77" s="312"/>
      <c r="E77" s="44"/>
      <c r="F77" s="37"/>
      <c r="G77"/>
    </row>
    <row r="78" spans="1:7" hidden="1">
      <c r="A78" t="s">
        <v>48</v>
      </c>
      <c r="B78" s="303"/>
      <c r="C78" s="312"/>
      <c r="D78" s="312"/>
      <c r="E78" s="45"/>
      <c r="F78" s="39"/>
      <c r="G78"/>
    </row>
    <row r="79" spans="1:7" hidden="1">
      <c r="A79"/>
      <c r="B79" s="303"/>
      <c r="C79" s="312"/>
      <c r="D79" s="313"/>
      <c r="E79" s="46" t="s">
        <v>54</v>
      </c>
      <c r="F79" s="40">
        <f>SUM(F74:F78)</f>
        <v>0</v>
      </c>
      <c r="G79"/>
    </row>
    <row r="80" spans="1:7" hidden="1">
      <c r="A80"/>
      <c r="B80" s="303"/>
      <c r="C80" s="313"/>
      <c r="D80" s="300" t="s">
        <v>49</v>
      </c>
      <c r="E80" s="301"/>
      <c r="F80" s="40">
        <f>SUM(F73,F79)</f>
        <v>0</v>
      </c>
      <c r="G80"/>
    </row>
    <row r="81" spans="1:7" hidden="1">
      <c r="A81"/>
      <c r="B81" s="316"/>
      <c r="C81" s="300" t="s">
        <v>26</v>
      </c>
      <c r="D81" s="317"/>
      <c r="E81" s="301"/>
      <c r="F81" s="40">
        <f>SUM(F67,F80)</f>
        <v>0</v>
      </c>
      <c r="G81"/>
    </row>
    <row r="82" spans="1:7" hidden="1">
      <c r="B82" s="302" t="s">
        <v>60</v>
      </c>
      <c r="C82" s="304" t="s">
        <v>31</v>
      </c>
      <c r="D82" s="307" t="s">
        <v>57</v>
      </c>
      <c r="E82" s="308"/>
      <c r="F82" s="37">
        <v>239886</v>
      </c>
    </row>
    <row r="83" spans="1:7" hidden="1">
      <c r="B83" s="303"/>
      <c r="C83" s="305"/>
      <c r="D83" s="307"/>
      <c r="E83" s="308"/>
      <c r="F83" s="37"/>
    </row>
    <row r="84" spans="1:7" hidden="1">
      <c r="B84" s="303"/>
      <c r="C84" s="305"/>
      <c r="D84" s="307"/>
      <c r="E84" s="308"/>
      <c r="F84" s="37"/>
    </row>
    <row r="85" spans="1:7" hidden="1">
      <c r="B85" s="303"/>
      <c r="C85" s="305"/>
      <c r="D85" s="309"/>
      <c r="E85" s="310"/>
      <c r="F85" s="39"/>
    </row>
    <row r="86" spans="1:7" hidden="1">
      <c r="B86" s="303"/>
      <c r="C86" s="306"/>
      <c r="D86" s="300" t="s">
        <v>49</v>
      </c>
      <c r="E86" s="301"/>
      <c r="F86" s="40">
        <f>SUM(F82:F85)</f>
        <v>239886</v>
      </c>
    </row>
    <row r="87" spans="1:7" hidden="1">
      <c r="B87" s="303"/>
      <c r="C87" s="41"/>
      <c r="D87" s="311" t="s">
        <v>50</v>
      </c>
      <c r="E87" s="44" t="s">
        <v>52</v>
      </c>
      <c r="F87" s="50">
        <v>560385</v>
      </c>
    </row>
    <row r="88" spans="1:7" hidden="1">
      <c r="B88" s="303"/>
      <c r="C88" s="312" t="s">
        <v>51</v>
      </c>
      <c r="D88" s="312"/>
      <c r="E88" s="44"/>
      <c r="F88" s="37"/>
    </row>
    <row r="89" spans="1:7" hidden="1">
      <c r="B89" s="303"/>
      <c r="C89" s="312"/>
      <c r="D89" s="312"/>
      <c r="E89" s="44"/>
      <c r="F89" s="37"/>
    </row>
    <row r="90" spans="1:7" hidden="1">
      <c r="B90" s="303"/>
      <c r="C90" s="312"/>
      <c r="D90" s="312"/>
      <c r="E90" s="44"/>
      <c r="F90" s="37"/>
    </row>
    <row r="91" spans="1:7" hidden="1">
      <c r="B91" s="303"/>
      <c r="C91" s="312"/>
      <c r="D91" s="312"/>
      <c r="E91" s="45"/>
      <c r="F91" s="39"/>
    </row>
    <row r="92" spans="1:7" hidden="1">
      <c r="B92" s="303"/>
      <c r="C92" s="312"/>
      <c r="D92" s="313"/>
      <c r="E92" s="46" t="s">
        <v>54</v>
      </c>
      <c r="F92" s="40">
        <f>SUM(F87:F91)</f>
        <v>560385</v>
      </c>
    </row>
    <row r="93" spans="1:7" hidden="1">
      <c r="B93" s="303"/>
      <c r="C93" s="312"/>
      <c r="D93" s="311" t="s">
        <v>55</v>
      </c>
      <c r="E93" s="42"/>
      <c r="F93" s="51"/>
    </row>
    <row r="94" spans="1:7" hidden="1">
      <c r="B94" s="303"/>
      <c r="C94" s="312"/>
      <c r="D94" s="312"/>
      <c r="E94" s="44"/>
      <c r="F94" s="37"/>
    </row>
    <row r="95" spans="1:7" hidden="1">
      <c r="B95" s="303"/>
      <c r="C95" s="312"/>
      <c r="D95" s="312"/>
      <c r="E95" s="44"/>
      <c r="F95" s="37"/>
    </row>
    <row r="96" spans="1:7" hidden="1">
      <c r="B96" s="303"/>
      <c r="C96" s="312"/>
      <c r="D96" s="312"/>
      <c r="E96" s="44"/>
      <c r="F96" s="37"/>
    </row>
    <row r="97" spans="2:6" hidden="1">
      <c r="B97" s="303"/>
      <c r="C97" s="312"/>
      <c r="D97" s="312"/>
      <c r="E97" s="45"/>
      <c r="F97" s="39"/>
    </row>
    <row r="98" spans="2:6" hidden="1">
      <c r="B98" s="303"/>
      <c r="C98" s="312"/>
      <c r="D98" s="313"/>
      <c r="E98" s="46" t="s">
        <v>54</v>
      </c>
      <c r="F98" s="40">
        <f>SUM(F93:F97)</f>
        <v>0</v>
      </c>
    </row>
    <row r="99" spans="2:6" hidden="1">
      <c r="B99" s="303"/>
      <c r="C99" s="313"/>
      <c r="D99" s="300" t="s">
        <v>49</v>
      </c>
      <c r="E99" s="301"/>
      <c r="F99" s="40">
        <f>SUM(F92,F98)</f>
        <v>560385</v>
      </c>
    </row>
  </sheetData>
  <mergeCells count="64">
    <mergeCell ref="D20:E20"/>
    <mergeCell ref="D8:E8"/>
    <mergeCell ref="B9:B41"/>
    <mergeCell ref="C9:C27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C41:E41"/>
    <mergeCell ref="D21:E21"/>
    <mergeCell ref="D22:E22"/>
    <mergeCell ref="D23:E23"/>
    <mergeCell ref="D24:E24"/>
    <mergeCell ref="D25:E25"/>
    <mergeCell ref="D26:E26"/>
    <mergeCell ref="D27:E27"/>
    <mergeCell ref="D28:D33"/>
    <mergeCell ref="C29:C40"/>
    <mergeCell ref="D34:D39"/>
    <mergeCell ref="D40:E40"/>
    <mergeCell ref="D42:E42"/>
    <mergeCell ref="B43:B61"/>
    <mergeCell ref="C43:C47"/>
    <mergeCell ref="D43:E43"/>
    <mergeCell ref="D44:E44"/>
    <mergeCell ref="D45:E45"/>
    <mergeCell ref="D46:E46"/>
    <mergeCell ref="D47:E47"/>
    <mergeCell ref="D48:D53"/>
    <mergeCell ref="C49:C60"/>
    <mergeCell ref="D54:D59"/>
    <mergeCell ref="D60:E60"/>
    <mergeCell ref="C61:E61"/>
    <mergeCell ref="B63:B81"/>
    <mergeCell ref="C63:C67"/>
    <mergeCell ref="D63:E63"/>
    <mergeCell ref="D64:E64"/>
    <mergeCell ref="D65:E65"/>
    <mergeCell ref="D66:E66"/>
    <mergeCell ref="C81:E81"/>
    <mergeCell ref="D62:E62"/>
    <mergeCell ref="D67:E67"/>
    <mergeCell ref="D68:D73"/>
    <mergeCell ref="C69:C80"/>
    <mergeCell ref="D74:D79"/>
    <mergeCell ref="D80:E80"/>
    <mergeCell ref="D99:E99"/>
    <mergeCell ref="B82:B99"/>
    <mergeCell ref="C82:C86"/>
    <mergeCell ref="D82:E82"/>
    <mergeCell ref="D83:E83"/>
    <mergeCell ref="D84:E84"/>
    <mergeCell ref="D85:E85"/>
    <mergeCell ref="D86:E86"/>
    <mergeCell ref="D87:D92"/>
    <mergeCell ref="C88:C99"/>
    <mergeCell ref="D93:D98"/>
  </mergeCells>
  <phoneticPr fontId="7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22962-7DEE-4C02-9FB1-6AC6DDDEFD04}">
  <sheetPr>
    <pageSetUpPr fitToPage="1"/>
  </sheetPr>
  <dimension ref="A1:H18"/>
  <sheetViews>
    <sheetView tabSelected="1" view="pageBreakPreview" zoomScaleNormal="100" zoomScaleSheetLayoutView="100" workbookViewId="0">
      <selection activeCell="B14" sqref="B14"/>
    </sheetView>
  </sheetViews>
  <sheetFormatPr defaultColWidth="9" defaultRowHeight="14.25"/>
  <cols>
    <col min="1" max="1" width="5" style="22" customWidth="1"/>
    <col min="2" max="2" width="23.625" style="22" customWidth="1"/>
    <col min="3" max="7" width="15.625" style="22" customWidth="1"/>
    <col min="8" max="8" width="5" style="22" customWidth="1"/>
    <col min="9" max="9" width="3.5" style="21" customWidth="1"/>
    <col min="10" max="16384" width="9" style="21"/>
  </cols>
  <sheetData>
    <row r="1" spans="1:8">
      <c r="A1" s="21"/>
      <c r="B1" s="21"/>
      <c r="C1" s="21"/>
      <c r="D1" s="21"/>
      <c r="E1" s="21"/>
      <c r="F1" s="21"/>
      <c r="G1" s="21"/>
      <c r="H1" s="21"/>
    </row>
    <row r="2" spans="1:8" s="22" customFormat="1" ht="21">
      <c r="B2" s="5" t="s">
        <v>27</v>
      </c>
      <c r="C2" s="5"/>
      <c r="D2" s="5"/>
      <c r="E2" s="327"/>
      <c r="F2" s="327"/>
      <c r="G2" s="327"/>
    </row>
    <row r="3" spans="1:8" s="6" customFormat="1" ht="13.5">
      <c r="B3" s="7" t="s">
        <v>0</v>
      </c>
      <c r="C3" s="7"/>
      <c r="D3" s="7"/>
    </row>
    <row r="4" spans="1:8" s="6" customFormat="1" ht="13.5">
      <c r="B4" s="7" t="s">
        <v>324</v>
      </c>
      <c r="C4" s="7"/>
      <c r="D4" s="7"/>
      <c r="G4" s="328" t="s">
        <v>335</v>
      </c>
    </row>
    <row r="5" spans="1:8" s="22" customFormat="1" ht="21">
      <c r="B5" s="5"/>
      <c r="C5" s="5"/>
      <c r="D5" s="5"/>
      <c r="E5" s="204"/>
      <c r="F5" s="204"/>
      <c r="G5" s="204" t="s">
        <v>334</v>
      </c>
    </row>
    <row r="6" spans="1:8" s="22" customFormat="1" ht="16.5">
      <c r="B6" s="324" t="s">
        <v>15</v>
      </c>
      <c r="C6" s="324" t="s">
        <v>16</v>
      </c>
      <c r="D6" s="325" t="s">
        <v>17</v>
      </c>
      <c r="E6" s="324"/>
      <c r="F6" s="324"/>
      <c r="G6" s="324"/>
    </row>
    <row r="7" spans="1:8" s="23" customFormat="1" ht="16.5">
      <c r="B7" s="324"/>
      <c r="C7" s="324"/>
      <c r="D7" s="24" t="s">
        <v>18</v>
      </c>
      <c r="E7" s="14" t="s">
        <v>19</v>
      </c>
      <c r="F7" s="14" t="s">
        <v>20</v>
      </c>
      <c r="G7" s="14" t="s">
        <v>21</v>
      </c>
    </row>
    <row r="8" spans="1:8" s="22" customFormat="1" ht="18" customHeight="1">
      <c r="B8" s="15" t="s">
        <v>22</v>
      </c>
      <c r="C8" s="16">
        <f>IFERROR(SUM(D8:G8),"")</f>
        <v>103418305</v>
      </c>
      <c r="D8" s="18">
        <v>36365987</v>
      </c>
      <c r="E8" s="25">
        <v>2110930</v>
      </c>
      <c r="F8" s="25">
        <v>54620489</v>
      </c>
      <c r="G8" s="25">
        <v>10320899</v>
      </c>
    </row>
    <row r="9" spans="1:8" s="22" customFormat="1" ht="18" customHeight="1">
      <c r="B9" s="15" t="s">
        <v>23</v>
      </c>
      <c r="C9" s="16">
        <f t="shared" ref="C9:C12" si="0">IFERROR(SUM(D9:G9),"")</f>
        <v>19015264</v>
      </c>
      <c r="D9" s="18">
        <v>1535369</v>
      </c>
      <c r="E9" s="17">
        <v>5465031</v>
      </c>
      <c r="F9" s="17">
        <v>12014864</v>
      </c>
      <c r="G9" s="17">
        <v>0</v>
      </c>
    </row>
    <row r="10" spans="1:8" s="22" customFormat="1" ht="18" customHeight="1">
      <c r="B10" s="15" t="s">
        <v>24</v>
      </c>
      <c r="C10" s="16">
        <f t="shared" si="0"/>
        <v>4274468</v>
      </c>
      <c r="D10" s="18">
        <v>0</v>
      </c>
      <c r="E10" s="17">
        <v>0</v>
      </c>
      <c r="F10" s="17">
        <v>0</v>
      </c>
      <c r="G10" s="17">
        <v>4274468</v>
      </c>
    </row>
    <row r="11" spans="1:8" s="22" customFormat="1" ht="18" customHeight="1">
      <c r="B11" s="15" t="s">
        <v>25</v>
      </c>
      <c r="C11" s="16">
        <f t="shared" si="0"/>
        <v>0</v>
      </c>
      <c r="D11" s="18">
        <v>0</v>
      </c>
      <c r="E11" s="17">
        <v>0</v>
      </c>
      <c r="F11" s="17">
        <v>0</v>
      </c>
      <c r="G11" s="17">
        <v>0</v>
      </c>
    </row>
    <row r="12" spans="1:8" s="22" customFormat="1" ht="18" customHeight="1">
      <c r="B12" s="19" t="s">
        <v>26</v>
      </c>
      <c r="C12" s="16">
        <f t="shared" si="0"/>
        <v>126708037</v>
      </c>
      <c r="D12" s="26">
        <f>IFERROR(SUM(D8:D11),"")</f>
        <v>37901356</v>
      </c>
      <c r="E12" s="26">
        <f t="shared" ref="E12:G12" si="1">IFERROR(SUM(E8:E11),"")</f>
        <v>7575961</v>
      </c>
      <c r="F12" s="26">
        <f t="shared" si="1"/>
        <v>66635353</v>
      </c>
      <c r="G12" s="26">
        <f t="shared" si="1"/>
        <v>14595367</v>
      </c>
    </row>
    <row r="13" spans="1:8" s="20" customFormat="1" ht="13.5"/>
    <row r="14" spans="1:8" s="20" customFormat="1" ht="13.5"/>
    <row r="15" spans="1:8" ht="15.75">
      <c r="A15" s="20"/>
      <c r="B15" s="326"/>
      <c r="C15" s="326"/>
      <c r="D15" s="326"/>
      <c r="E15" s="326"/>
      <c r="F15" s="326"/>
      <c r="G15" s="326"/>
      <c r="H15" s="20"/>
    </row>
    <row r="16" spans="1:8" ht="16.5">
      <c r="A16" s="20"/>
      <c r="B16" s="27"/>
      <c r="C16" s="27"/>
      <c r="D16" s="27"/>
      <c r="E16" s="27"/>
      <c r="F16" s="27"/>
      <c r="G16" s="27"/>
      <c r="H16" s="20"/>
    </row>
    <row r="17" spans="1:8" ht="16.5">
      <c r="B17" s="28"/>
      <c r="C17" s="27"/>
      <c r="D17" s="28"/>
      <c r="E17" s="28"/>
      <c r="F17" s="28"/>
      <c r="G17" s="28"/>
    </row>
    <row r="18" spans="1:8">
      <c r="A18" s="23"/>
      <c r="B18" s="23"/>
      <c r="C18" s="23"/>
      <c r="D18" s="23"/>
      <c r="E18" s="23"/>
      <c r="F18" s="23"/>
      <c r="G18" s="23"/>
      <c r="H18" s="23"/>
    </row>
  </sheetData>
  <mergeCells count="5">
    <mergeCell ref="E2:G2"/>
    <mergeCell ref="B6:B7"/>
    <mergeCell ref="C6:C7"/>
    <mergeCell ref="D6:G6"/>
    <mergeCell ref="B15:G15"/>
  </mergeCells>
  <phoneticPr fontId="7"/>
  <pageMargins left="0.7" right="0.7" top="0.75" bottom="0.75" header="0.3" footer="0.3"/>
  <pageSetup paperSize="9" orientation="landscape" r:id="rId1"/>
  <colBreaks count="1" manualBreakCount="1">
    <brk id="7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AD3BD-8D20-43BA-B6B0-737F2967B816}">
  <sheetPr>
    <pageSetUpPr fitToPage="1"/>
  </sheetPr>
  <dimension ref="A1:E13"/>
  <sheetViews>
    <sheetView view="pageBreakPreview" zoomScaleNormal="100" zoomScaleSheetLayoutView="100" workbookViewId="0">
      <selection activeCell="A6" sqref="A6:XFD6"/>
    </sheetView>
  </sheetViews>
  <sheetFormatPr defaultColWidth="8.875" defaultRowHeight="11.25"/>
  <cols>
    <col min="1" max="1" width="60.875" style="6" customWidth="1"/>
    <col min="2" max="2" width="40.875" style="6" customWidth="1"/>
    <col min="3" max="16384" width="8.875" style="6"/>
  </cols>
  <sheetData>
    <row r="1" spans="1:5" s="1" customFormat="1" ht="14.25">
      <c r="D1" s="2"/>
      <c r="E1" s="2"/>
    </row>
    <row r="2" spans="1:5" s="1" customFormat="1" ht="14.25">
      <c r="D2" s="3"/>
      <c r="E2" s="4"/>
    </row>
    <row r="3" spans="1:5" s="1" customFormat="1" ht="14.25">
      <c r="D3" s="3"/>
      <c r="E3" s="4"/>
    </row>
    <row r="4" spans="1:5" s="1" customFormat="1" ht="11.25" customHeight="1"/>
    <row r="5" spans="1:5" ht="21">
      <c r="A5" s="5" t="s">
        <v>10</v>
      </c>
    </row>
    <row r="6" spans="1:5" ht="13.5">
      <c r="A6" s="7" t="s">
        <v>0</v>
      </c>
    </row>
    <row r="7" spans="1:5" ht="13.5">
      <c r="A7" s="7" t="s">
        <v>1</v>
      </c>
    </row>
    <row r="8" spans="1:5" ht="13.5">
      <c r="B8" s="8" t="s">
        <v>2</v>
      </c>
    </row>
    <row r="9" spans="1:5" ht="22.5" customHeight="1">
      <c r="A9" s="9" t="s">
        <v>3</v>
      </c>
      <c r="B9" s="9" t="s">
        <v>4</v>
      </c>
    </row>
    <row r="10" spans="1:5" ht="30" customHeight="1">
      <c r="A10" s="10" t="s">
        <v>5</v>
      </c>
      <c r="B10" s="11">
        <v>2938</v>
      </c>
    </row>
    <row r="11" spans="1:5" ht="30" customHeight="1">
      <c r="A11" s="10" t="s">
        <v>6</v>
      </c>
      <c r="B11" s="11">
        <f>B13-B10</f>
        <v>8781028</v>
      </c>
    </row>
    <row r="12" spans="1:5" ht="30" customHeight="1">
      <c r="A12" s="10" t="s">
        <v>7</v>
      </c>
      <c r="B12" s="11"/>
    </row>
    <row r="13" spans="1:5" ht="30" customHeight="1">
      <c r="A13" s="9" t="s">
        <v>8</v>
      </c>
      <c r="B13" s="12">
        <v>8783966</v>
      </c>
    </row>
  </sheetData>
  <phoneticPr fontId="5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4C91-EF89-45B9-804A-FF521734961C}">
  <sheetPr>
    <pageSetUpPr fitToPage="1"/>
  </sheetPr>
  <dimension ref="A1:I23"/>
  <sheetViews>
    <sheetView view="pageBreakPreview" topLeftCell="A22" zoomScaleNormal="100" zoomScaleSheetLayoutView="100" workbookViewId="0">
      <selection activeCell="A2" sqref="A2:XFD3"/>
    </sheetView>
  </sheetViews>
  <sheetFormatPr defaultColWidth="8.875" defaultRowHeight="11.25"/>
  <cols>
    <col min="1" max="1" width="30.875" style="6" customWidth="1"/>
    <col min="2" max="11" width="15.875" style="6" customWidth="1"/>
    <col min="12" max="16384" width="8.875" style="6"/>
  </cols>
  <sheetData>
    <row r="1" spans="1:9" ht="21">
      <c r="A1" s="205" t="s">
        <v>323</v>
      </c>
      <c r="B1" s="205"/>
      <c r="C1" s="205"/>
      <c r="D1" s="205"/>
      <c r="E1" s="205"/>
      <c r="F1" s="205"/>
      <c r="G1" s="205"/>
      <c r="H1" s="205"/>
      <c r="I1" s="205"/>
    </row>
    <row r="2" spans="1:9" ht="13.5">
      <c r="A2" s="7" t="s">
        <v>0</v>
      </c>
      <c r="B2" s="7"/>
      <c r="C2" s="7"/>
      <c r="D2" s="7"/>
      <c r="E2" s="7"/>
      <c r="F2" s="7"/>
      <c r="G2" s="7"/>
      <c r="H2" s="8" t="s">
        <v>1</v>
      </c>
    </row>
    <row r="3" spans="1:9" ht="13.5">
      <c r="A3" s="7" t="s">
        <v>324</v>
      </c>
      <c r="B3" s="7"/>
      <c r="C3" s="7"/>
      <c r="D3" s="7"/>
      <c r="E3" s="7"/>
      <c r="F3" s="7"/>
      <c r="G3" s="7"/>
      <c r="H3" s="7"/>
    </row>
    <row r="4" spans="1:9" ht="13.5">
      <c r="A4" s="7"/>
      <c r="B4" s="7"/>
      <c r="C4" s="7"/>
      <c r="D4" s="7"/>
      <c r="E4" s="7"/>
      <c r="F4" s="7"/>
      <c r="G4" s="7"/>
      <c r="H4" s="7"/>
      <c r="I4" s="8" t="s">
        <v>9</v>
      </c>
    </row>
    <row r="5" spans="1:9" ht="22.5">
      <c r="A5" s="200" t="s">
        <v>11</v>
      </c>
      <c r="B5" s="201" t="s">
        <v>302</v>
      </c>
      <c r="C5" s="200" t="s">
        <v>66</v>
      </c>
      <c r="D5" s="200" t="s">
        <v>67</v>
      </c>
      <c r="E5" s="200" t="s">
        <v>68</v>
      </c>
      <c r="F5" s="200" t="s">
        <v>69</v>
      </c>
      <c r="G5" s="200" t="s">
        <v>70</v>
      </c>
      <c r="H5" s="200" t="s">
        <v>71</v>
      </c>
      <c r="I5" s="200" t="s">
        <v>8</v>
      </c>
    </row>
    <row r="6" spans="1:9" ht="15" customHeight="1">
      <c r="A6" s="194" t="s">
        <v>303</v>
      </c>
      <c r="B6" s="11">
        <v>972019</v>
      </c>
      <c r="C6" s="11">
        <f>C7+C9+C10+C14</f>
        <v>136360290</v>
      </c>
      <c r="D6" s="11">
        <v>17134413</v>
      </c>
      <c r="E6" s="11">
        <f>E7+E9+E10+E14</f>
        <v>33240757</v>
      </c>
      <c r="F6" s="11">
        <v>2640244</v>
      </c>
      <c r="G6" s="11">
        <v>1120155</v>
      </c>
      <c r="H6" s="11">
        <f>H7+H9+H10+H14</f>
        <v>65064705</v>
      </c>
      <c r="I6" s="11">
        <v>256532583</v>
      </c>
    </row>
    <row r="7" spans="1:9" ht="15" customHeight="1">
      <c r="A7" s="194" t="s">
        <v>304</v>
      </c>
      <c r="B7" s="11">
        <v>921968</v>
      </c>
      <c r="C7" s="11">
        <v>105335595</v>
      </c>
      <c r="D7" s="11">
        <v>9966967</v>
      </c>
      <c r="E7" s="11">
        <v>9148066</v>
      </c>
      <c r="F7" s="11">
        <v>926034</v>
      </c>
      <c r="G7" s="11">
        <v>413095</v>
      </c>
      <c r="H7" s="11">
        <v>43879612</v>
      </c>
      <c r="I7" s="11">
        <v>170591336</v>
      </c>
    </row>
    <row r="8" spans="1:9" ht="15" customHeight="1">
      <c r="A8" s="194" t="s">
        <v>305</v>
      </c>
      <c r="B8" s="11" t="s">
        <v>306</v>
      </c>
      <c r="C8" s="11" t="s">
        <v>306</v>
      </c>
      <c r="D8" s="11" t="s">
        <v>306</v>
      </c>
      <c r="E8" s="11" t="s">
        <v>306</v>
      </c>
      <c r="F8" s="11" t="s">
        <v>306</v>
      </c>
      <c r="G8" s="11" t="s">
        <v>306</v>
      </c>
      <c r="H8" s="11" t="s">
        <v>306</v>
      </c>
      <c r="I8" s="11" t="s">
        <v>306</v>
      </c>
    </row>
    <row r="9" spans="1:9" ht="15" customHeight="1">
      <c r="A9" s="194" t="s">
        <v>307</v>
      </c>
      <c r="B9" s="11">
        <v>49226</v>
      </c>
      <c r="C9" s="11">
        <v>28946730</v>
      </c>
      <c r="D9" s="11">
        <v>7060372</v>
      </c>
      <c r="E9" s="11">
        <v>10773369</v>
      </c>
      <c r="F9" s="11">
        <v>1414174</v>
      </c>
      <c r="G9" s="11">
        <v>200752</v>
      </c>
      <c r="H9" s="11">
        <v>20848028</v>
      </c>
      <c r="I9" s="11">
        <v>69292651</v>
      </c>
    </row>
    <row r="10" spans="1:9" ht="15" customHeight="1">
      <c r="A10" s="194" t="s">
        <v>308</v>
      </c>
      <c r="B10" s="11">
        <v>825</v>
      </c>
      <c r="C10" s="11">
        <v>2013721</v>
      </c>
      <c r="D10" s="11">
        <v>107075</v>
      </c>
      <c r="E10" s="11">
        <v>13295537</v>
      </c>
      <c r="F10" s="11">
        <v>300036</v>
      </c>
      <c r="G10" s="11">
        <v>506308</v>
      </c>
      <c r="H10" s="11">
        <v>330617</v>
      </c>
      <c r="I10" s="11">
        <v>16554119</v>
      </c>
    </row>
    <row r="11" spans="1:9" ht="15" customHeight="1">
      <c r="A11" s="194" t="s">
        <v>309</v>
      </c>
      <c r="B11" s="11" t="s">
        <v>306</v>
      </c>
      <c r="C11" s="11" t="s">
        <v>306</v>
      </c>
      <c r="D11" s="11" t="s">
        <v>306</v>
      </c>
      <c r="E11" s="11" t="s">
        <v>306</v>
      </c>
      <c r="F11" s="11" t="s">
        <v>306</v>
      </c>
      <c r="G11" s="11" t="s">
        <v>306</v>
      </c>
      <c r="H11" s="11" t="s">
        <v>306</v>
      </c>
      <c r="I11" s="11" t="s">
        <v>306</v>
      </c>
    </row>
    <row r="12" spans="1:9" ht="15" customHeight="1">
      <c r="A12" s="194" t="s">
        <v>310</v>
      </c>
      <c r="B12" s="11" t="s">
        <v>306</v>
      </c>
      <c r="C12" s="11" t="s">
        <v>306</v>
      </c>
      <c r="D12" s="11" t="s">
        <v>306</v>
      </c>
      <c r="E12" s="11" t="s">
        <v>306</v>
      </c>
      <c r="F12" s="11" t="s">
        <v>306</v>
      </c>
      <c r="G12" s="11" t="s">
        <v>306</v>
      </c>
      <c r="H12" s="11" t="s">
        <v>306</v>
      </c>
      <c r="I12" s="11" t="s">
        <v>306</v>
      </c>
    </row>
    <row r="13" spans="1:9" ht="15" customHeight="1">
      <c r="A13" s="194" t="s">
        <v>311</v>
      </c>
      <c r="B13" s="11" t="s">
        <v>306</v>
      </c>
      <c r="C13" s="11" t="s">
        <v>306</v>
      </c>
      <c r="D13" s="11" t="s">
        <v>306</v>
      </c>
      <c r="E13" s="11" t="s">
        <v>306</v>
      </c>
      <c r="F13" s="11" t="s">
        <v>306</v>
      </c>
      <c r="G13" s="11" t="s">
        <v>306</v>
      </c>
      <c r="H13" s="11" t="s">
        <v>306</v>
      </c>
      <c r="I13" s="11" t="s">
        <v>306</v>
      </c>
    </row>
    <row r="14" spans="1:9" ht="15" customHeight="1">
      <c r="A14" s="194" t="s">
        <v>312</v>
      </c>
      <c r="B14" s="11" t="s">
        <v>306</v>
      </c>
      <c r="C14" s="202">
        <v>64244</v>
      </c>
      <c r="D14" s="11" t="s">
        <v>306</v>
      </c>
      <c r="E14" s="202">
        <v>23785</v>
      </c>
      <c r="F14" s="11" t="s">
        <v>306</v>
      </c>
      <c r="G14" s="11" t="s">
        <v>306</v>
      </c>
      <c r="H14" s="202">
        <v>6448</v>
      </c>
      <c r="I14" s="11">
        <v>94477</v>
      </c>
    </row>
    <row r="15" spans="1:9" ht="15" customHeight="1">
      <c r="A15" s="194" t="s">
        <v>313</v>
      </c>
      <c r="B15" s="11">
        <f>B16+B17+B18+B19</f>
        <v>171358082</v>
      </c>
      <c r="C15" s="11">
        <v>5760</v>
      </c>
      <c r="D15" s="11" t="s">
        <v>306</v>
      </c>
      <c r="E15" s="11" t="s">
        <v>306</v>
      </c>
      <c r="F15" s="11">
        <v>26078</v>
      </c>
      <c r="G15" s="11" t="s">
        <v>306</v>
      </c>
      <c r="H15" s="11">
        <v>666039</v>
      </c>
      <c r="I15" s="11">
        <f>SUM(B15:H15)</f>
        <v>172055959</v>
      </c>
    </row>
    <row r="16" spans="1:9" ht="15" customHeight="1">
      <c r="A16" s="194" t="s">
        <v>304</v>
      </c>
      <c r="B16" s="11">
        <v>85452934</v>
      </c>
      <c r="C16" s="11" t="s">
        <v>306</v>
      </c>
      <c r="D16" s="11" t="s">
        <v>306</v>
      </c>
      <c r="E16" s="11" t="s">
        <v>306</v>
      </c>
      <c r="F16" s="11" t="s">
        <v>306</v>
      </c>
      <c r="G16" s="11" t="s">
        <v>306</v>
      </c>
      <c r="H16" s="11" t="s">
        <v>306</v>
      </c>
      <c r="I16" s="11">
        <f>SUM(B16:H16)</f>
        <v>85452934</v>
      </c>
    </row>
    <row r="17" spans="1:9" ht="15" customHeight="1">
      <c r="A17" s="194" t="s">
        <v>326</v>
      </c>
      <c r="B17" s="11">
        <v>63973</v>
      </c>
      <c r="C17" s="11" t="s">
        <v>306</v>
      </c>
      <c r="D17" s="11" t="s">
        <v>306</v>
      </c>
      <c r="E17" s="11" t="s">
        <v>306</v>
      </c>
      <c r="F17" s="11" t="s">
        <v>306</v>
      </c>
      <c r="G17" s="11" t="s">
        <v>306</v>
      </c>
      <c r="H17" s="11" t="s">
        <v>306</v>
      </c>
      <c r="I17" s="11">
        <f>SUM(B17:H17)</f>
        <v>63973</v>
      </c>
    </row>
    <row r="18" spans="1:9" ht="15" customHeight="1">
      <c r="A18" s="194" t="s">
        <v>327</v>
      </c>
      <c r="B18" s="11">
        <v>84047457</v>
      </c>
      <c r="C18" s="11">
        <v>5760</v>
      </c>
      <c r="D18" s="11"/>
      <c r="E18" s="11"/>
      <c r="F18" s="11">
        <v>26078</v>
      </c>
      <c r="G18" s="11"/>
      <c r="H18" s="11">
        <v>666039</v>
      </c>
      <c r="I18" s="11">
        <f>SUM(B18:H18)</f>
        <v>84745334</v>
      </c>
    </row>
    <row r="19" spans="1:9" ht="15" customHeight="1">
      <c r="A19" s="194" t="s">
        <v>329</v>
      </c>
      <c r="B19" s="11">
        <v>1793718</v>
      </c>
      <c r="C19" s="11" t="s">
        <v>306</v>
      </c>
      <c r="D19" s="11" t="s">
        <v>306</v>
      </c>
      <c r="E19" s="11" t="s">
        <v>306</v>
      </c>
      <c r="F19" s="11" t="s">
        <v>306</v>
      </c>
      <c r="G19" s="11" t="s">
        <v>306</v>
      </c>
      <c r="H19" s="11" t="s">
        <v>306</v>
      </c>
      <c r="I19" s="11">
        <v>1793718</v>
      </c>
    </row>
    <row r="20" spans="1:9" ht="15" customHeight="1">
      <c r="A20" s="194" t="s">
        <v>314</v>
      </c>
      <c r="B20" s="11">
        <v>6406</v>
      </c>
      <c r="C20" s="11">
        <v>1007127</v>
      </c>
      <c r="D20" s="11">
        <v>56732</v>
      </c>
      <c r="E20" s="11">
        <v>69276</v>
      </c>
      <c r="F20" s="11">
        <v>1876</v>
      </c>
      <c r="G20" s="11">
        <v>39435</v>
      </c>
      <c r="H20" s="11">
        <v>703994</v>
      </c>
      <c r="I20" s="11">
        <v>1884847</v>
      </c>
    </row>
    <row r="21" spans="1:9" ht="15" customHeight="1">
      <c r="A21" s="194" t="s">
        <v>8</v>
      </c>
      <c r="B21" s="11">
        <f>B6+B15+B20</f>
        <v>172336507</v>
      </c>
      <c r="C21" s="11">
        <f>C6+C15+C20</f>
        <v>137373177</v>
      </c>
      <c r="D21" s="11">
        <v>17191146</v>
      </c>
      <c r="E21" s="11">
        <f>E6+E20</f>
        <v>33310033</v>
      </c>
      <c r="F21" s="11">
        <v>2668198</v>
      </c>
      <c r="G21" s="11">
        <v>1159590</v>
      </c>
      <c r="H21" s="11">
        <f>H6+H15+H20</f>
        <v>66434738</v>
      </c>
      <c r="I21" s="11">
        <v>430473389</v>
      </c>
    </row>
    <row r="23" spans="1:9" s="203" customFormat="1" ht="17.25" customHeight="1">
      <c r="A23" s="203" t="s">
        <v>328</v>
      </c>
    </row>
  </sheetData>
  <mergeCells count="1">
    <mergeCell ref="A1:I1"/>
  </mergeCells>
  <phoneticPr fontId="2"/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E51E-2722-4196-8278-437364980E07}">
  <sheetPr>
    <pageSetUpPr fitToPage="1"/>
  </sheetPr>
  <dimension ref="C1:M31"/>
  <sheetViews>
    <sheetView view="pageBreakPreview" zoomScale="60" zoomScaleNormal="100" workbookViewId="0">
      <selection activeCell="E3" sqref="E3"/>
    </sheetView>
  </sheetViews>
  <sheetFormatPr defaultColWidth="8.875" defaultRowHeight="11.25"/>
  <cols>
    <col min="1" max="1" width="2.625" style="6" customWidth="1"/>
    <col min="2" max="2" width="3.375" style="6" customWidth="1"/>
    <col min="3" max="3" width="22.625" style="6" customWidth="1"/>
    <col min="4" max="13" width="15.375" style="6" customWidth="1"/>
    <col min="14" max="16384" width="8.875" style="6"/>
  </cols>
  <sheetData>
    <row r="1" spans="3:12" ht="21">
      <c r="C1" s="5" t="s">
        <v>330</v>
      </c>
    </row>
    <row r="2" spans="3:12" ht="13.5">
      <c r="C2" s="7" t="s">
        <v>0</v>
      </c>
      <c r="D2" s="7"/>
      <c r="E2" s="7"/>
      <c r="F2" s="7"/>
      <c r="G2" s="7"/>
      <c r="H2" s="7"/>
      <c r="I2" s="7"/>
      <c r="J2" s="8" t="s">
        <v>1</v>
      </c>
    </row>
    <row r="3" spans="3:12" ht="13.5">
      <c r="C3" s="7" t="s">
        <v>324</v>
      </c>
      <c r="D3" s="7"/>
      <c r="E3" s="7"/>
      <c r="F3" s="7"/>
      <c r="G3" s="7"/>
      <c r="H3" s="7"/>
      <c r="I3" s="7"/>
      <c r="J3" s="7"/>
    </row>
    <row r="5" spans="3:12" ht="13.5">
      <c r="C5" s="196" t="s">
        <v>264</v>
      </c>
      <c r="J5" s="8" t="s">
        <v>2</v>
      </c>
    </row>
    <row r="6" spans="3:12" ht="33.75">
      <c r="C6" s="9" t="s">
        <v>265</v>
      </c>
      <c r="D6" s="193" t="s">
        <v>266</v>
      </c>
      <c r="E6" s="193" t="s">
        <v>267</v>
      </c>
      <c r="F6" s="193" t="s">
        <v>268</v>
      </c>
      <c r="G6" s="193" t="s">
        <v>269</v>
      </c>
      <c r="H6" s="193" t="s">
        <v>270</v>
      </c>
      <c r="I6" s="193" t="s">
        <v>271</v>
      </c>
      <c r="J6" s="193" t="s">
        <v>249</v>
      </c>
    </row>
    <row r="7" spans="3:12" ht="18" customHeight="1">
      <c r="C7" s="194" t="s">
        <v>272</v>
      </c>
      <c r="D7" s="11"/>
      <c r="E7" s="11"/>
      <c r="F7" s="12"/>
      <c r="G7" s="11"/>
      <c r="H7" s="12"/>
      <c r="I7" s="11"/>
      <c r="J7" s="11"/>
    </row>
    <row r="8" spans="3:12" ht="18" customHeight="1">
      <c r="C8" s="195" t="s">
        <v>8</v>
      </c>
      <c r="D8" s="12"/>
      <c r="E8" s="12"/>
      <c r="F8" s="12"/>
      <c r="G8" s="12"/>
      <c r="H8" s="12"/>
      <c r="I8" s="12"/>
      <c r="J8" s="12"/>
    </row>
    <row r="10" spans="3:12" ht="13.5">
      <c r="C10" s="196" t="s">
        <v>273</v>
      </c>
      <c r="L10" s="8" t="s">
        <v>2</v>
      </c>
    </row>
    <row r="11" spans="3:12" ht="33.75">
      <c r="C11" s="9" t="s">
        <v>274</v>
      </c>
      <c r="D11" s="193" t="s">
        <v>275</v>
      </c>
      <c r="E11" s="193" t="s">
        <v>276</v>
      </c>
      <c r="F11" s="193" t="s">
        <v>277</v>
      </c>
      <c r="G11" s="193" t="s">
        <v>278</v>
      </c>
      <c r="H11" s="193" t="s">
        <v>279</v>
      </c>
      <c r="I11" s="193" t="s">
        <v>280</v>
      </c>
      <c r="J11" s="193" t="s">
        <v>281</v>
      </c>
      <c r="K11" s="193" t="s">
        <v>282</v>
      </c>
      <c r="L11" s="193" t="s">
        <v>249</v>
      </c>
    </row>
    <row r="12" spans="3:12" ht="33" customHeight="1">
      <c r="C12" s="197" t="s">
        <v>283</v>
      </c>
      <c r="D12" s="11">
        <v>1291602</v>
      </c>
      <c r="E12" s="11">
        <v>1767523</v>
      </c>
      <c r="F12" s="11">
        <v>375279</v>
      </c>
      <c r="G12" s="12">
        <f>IFERROR(E12-F12,"")</f>
        <v>1392244</v>
      </c>
      <c r="H12" s="11">
        <v>1305798</v>
      </c>
      <c r="I12" s="198">
        <f>IFERROR(D12/H12,"")</f>
        <v>0.98912848694821098</v>
      </c>
      <c r="J12" s="12">
        <f>IFERROR(G12*I12,"")</f>
        <v>1377108.2011827251</v>
      </c>
      <c r="K12" s="11"/>
      <c r="L12" s="11"/>
    </row>
    <row r="13" spans="3:12" ht="33" customHeight="1">
      <c r="C13" s="197" t="s">
        <v>284</v>
      </c>
      <c r="D13" s="11">
        <v>50000</v>
      </c>
      <c r="E13" s="11">
        <v>2872300</v>
      </c>
      <c r="F13" s="11">
        <v>2129897</v>
      </c>
      <c r="G13" s="12">
        <f t="shared" ref="G13:G16" si="0">IFERROR(E13-F13,"")</f>
        <v>742403</v>
      </c>
      <c r="H13" s="11">
        <v>100000</v>
      </c>
      <c r="I13" s="198">
        <f t="shared" ref="I13:I16" si="1">IFERROR(D13/H13,"")</f>
        <v>0.5</v>
      </c>
      <c r="J13" s="12">
        <f t="shared" ref="J13:J16" si="2">IFERROR(G13*I13,"")</f>
        <v>371201.5</v>
      </c>
      <c r="K13" s="11"/>
      <c r="L13" s="11"/>
    </row>
    <row r="14" spans="3:12" ht="33" customHeight="1">
      <c r="C14" s="197" t="s">
        <v>285</v>
      </c>
      <c r="D14" s="11">
        <v>5000</v>
      </c>
      <c r="E14" s="11">
        <v>297697</v>
      </c>
      <c r="F14" s="11">
        <v>253716</v>
      </c>
      <c r="G14" s="12">
        <f t="shared" si="0"/>
        <v>43981</v>
      </c>
      <c r="H14" s="11">
        <v>5000</v>
      </c>
      <c r="I14" s="198">
        <f t="shared" si="1"/>
        <v>1</v>
      </c>
      <c r="J14" s="12">
        <f t="shared" si="2"/>
        <v>43981</v>
      </c>
      <c r="K14" s="11"/>
      <c r="L14" s="11"/>
    </row>
    <row r="15" spans="3:12" ht="33" customHeight="1">
      <c r="C15" s="197" t="s">
        <v>286</v>
      </c>
      <c r="D15" s="11">
        <v>50000</v>
      </c>
      <c r="E15" s="11">
        <v>173252</v>
      </c>
      <c r="F15" s="11">
        <v>36978</v>
      </c>
      <c r="G15" s="12">
        <f t="shared" si="0"/>
        <v>136274</v>
      </c>
      <c r="H15" s="11">
        <v>50000</v>
      </c>
      <c r="I15" s="198">
        <f t="shared" si="1"/>
        <v>1</v>
      </c>
      <c r="J15" s="12">
        <f t="shared" si="2"/>
        <v>136274</v>
      </c>
      <c r="K15" s="11"/>
      <c r="L15" s="11"/>
    </row>
    <row r="16" spans="3:12" ht="33" customHeight="1">
      <c r="C16" s="197" t="s">
        <v>287</v>
      </c>
      <c r="D16" s="11">
        <v>200000</v>
      </c>
      <c r="E16" s="11">
        <v>668789</v>
      </c>
      <c r="F16" s="11">
        <v>224775</v>
      </c>
      <c r="G16" s="12">
        <f t="shared" si="0"/>
        <v>444014</v>
      </c>
      <c r="H16" s="11">
        <v>200000</v>
      </c>
      <c r="I16" s="198">
        <f t="shared" si="1"/>
        <v>1</v>
      </c>
      <c r="J16" s="12">
        <f t="shared" si="2"/>
        <v>444014</v>
      </c>
      <c r="K16" s="11"/>
      <c r="L16" s="11"/>
    </row>
    <row r="17" spans="3:13" ht="33" customHeight="1">
      <c r="C17" s="195" t="s">
        <v>8</v>
      </c>
      <c r="D17" s="12">
        <f>IFERROR(SUM(D12:D16),"")</f>
        <v>1596602</v>
      </c>
      <c r="E17" s="12">
        <f t="shared" ref="E17:L17" si="3">IFERROR(SUM(E12:E16),"")</f>
        <v>5779561</v>
      </c>
      <c r="F17" s="12">
        <f t="shared" si="3"/>
        <v>3020645</v>
      </c>
      <c r="G17" s="12">
        <f t="shared" si="3"/>
        <v>2758916</v>
      </c>
      <c r="H17" s="12">
        <f t="shared" si="3"/>
        <v>1660798</v>
      </c>
      <c r="I17" s="198">
        <f t="shared" si="3"/>
        <v>4.4891284869482107</v>
      </c>
      <c r="J17" s="12">
        <f t="shared" si="3"/>
        <v>2372578.7011827249</v>
      </c>
      <c r="K17" s="12">
        <f t="shared" si="3"/>
        <v>0</v>
      </c>
      <c r="L17" s="12">
        <f t="shared" si="3"/>
        <v>0</v>
      </c>
    </row>
    <row r="19" spans="3:13" ht="13.5">
      <c r="C19" s="196" t="s">
        <v>288</v>
      </c>
      <c r="M19" s="8" t="s">
        <v>2</v>
      </c>
    </row>
    <row r="20" spans="3:13" ht="33.75">
      <c r="C20" s="9" t="s">
        <v>274</v>
      </c>
      <c r="D20" s="193" t="s">
        <v>289</v>
      </c>
      <c r="E20" s="193" t="s">
        <v>276</v>
      </c>
      <c r="F20" s="193" t="s">
        <v>277</v>
      </c>
      <c r="G20" s="193" t="s">
        <v>278</v>
      </c>
      <c r="H20" s="193" t="s">
        <v>279</v>
      </c>
      <c r="I20" s="193" t="s">
        <v>280</v>
      </c>
      <c r="J20" s="193" t="s">
        <v>281</v>
      </c>
      <c r="K20" s="193" t="s">
        <v>290</v>
      </c>
      <c r="L20" s="193" t="s">
        <v>291</v>
      </c>
      <c r="M20" s="193" t="s">
        <v>249</v>
      </c>
    </row>
    <row r="21" spans="3:13" ht="33" customHeight="1">
      <c r="C21" s="197" t="s">
        <v>292</v>
      </c>
      <c r="D21" s="11">
        <v>4100</v>
      </c>
      <c r="E21" s="11">
        <v>4425433</v>
      </c>
      <c r="F21" s="11">
        <v>978405</v>
      </c>
      <c r="G21" s="12">
        <f>IFERROR(E21-F21,"")</f>
        <v>3447028</v>
      </c>
      <c r="H21" s="11">
        <v>1500000</v>
      </c>
      <c r="I21" s="198">
        <f>IFERROR(D21/H21,"")</f>
        <v>2.7333333333333333E-3</v>
      </c>
      <c r="J21" s="12">
        <f>IFERROR(G21*I21,"")</f>
        <v>9421.876533333334</v>
      </c>
      <c r="K21" s="11"/>
      <c r="L21" s="12">
        <f>IFERROR(D21-K21,"")</f>
        <v>4100</v>
      </c>
      <c r="M21" s="11"/>
    </row>
    <row r="22" spans="3:13" ht="33" customHeight="1">
      <c r="C22" s="197" t="s">
        <v>293</v>
      </c>
      <c r="D22" s="11">
        <v>15000</v>
      </c>
      <c r="E22" s="11">
        <v>93998</v>
      </c>
      <c r="F22" s="11">
        <v>68639</v>
      </c>
      <c r="G22" s="12">
        <f t="shared" ref="G22:G31" si="4">IFERROR(E22-F22,"")</f>
        <v>25359</v>
      </c>
      <c r="H22" s="11">
        <v>35590559</v>
      </c>
      <c r="I22" s="198">
        <f t="shared" ref="I22:I31" si="5">IFERROR(D22/H22,"")</f>
        <v>4.2146008440047263E-4</v>
      </c>
      <c r="J22" s="12">
        <f t="shared" ref="J22:J31" si="6">IFERROR(G22*I22,"")</f>
        <v>10.687806280311586</v>
      </c>
      <c r="K22" s="11"/>
      <c r="L22" s="12">
        <f t="shared" ref="L22:L31" si="7">IFERROR(D22-K22,"")</f>
        <v>15000</v>
      </c>
      <c r="M22" s="11"/>
    </row>
    <row r="23" spans="3:13" ht="33" customHeight="1">
      <c r="C23" s="197" t="s">
        <v>294</v>
      </c>
      <c r="D23" s="11">
        <v>849</v>
      </c>
      <c r="E23" s="11">
        <v>1727368320</v>
      </c>
      <c r="F23" s="11">
        <v>108094029</v>
      </c>
      <c r="G23" s="12">
        <f t="shared" si="4"/>
        <v>1619274291</v>
      </c>
      <c r="H23" s="11">
        <v>18998171</v>
      </c>
      <c r="I23" s="198">
        <f t="shared" si="5"/>
        <v>4.4688512383639454E-5</v>
      </c>
      <c r="J23" s="12">
        <f t="shared" si="6"/>
        <v>72362.959205862498</v>
      </c>
      <c r="K23" s="11"/>
      <c r="L23" s="12">
        <f t="shared" si="7"/>
        <v>849</v>
      </c>
      <c r="M23" s="11"/>
    </row>
    <row r="24" spans="3:13" ht="33" customHeight="1">
      <c r="C24" s="197" t="s">
        <v>295</v>
      </c>
      <c r="D24" s="11">
        <v>4890</v>
      </c>
      <c r="E24" s="11">
        <v>265511756</v>
      </c>
      <c r="F24" s="11">
        <v>251307664</v>
      </c>
      <c r="G24" s="12">
        <f t="shared" si="4"/>
        <v>14204092</v>
      </c>
      <c r="H24" s="11">
        <v>10435640</v>
      </c>
      <c r="I24" s="198">
        <f t="shared" si="5"/>
        <v>4.6858649780942997E-4</v>
      </c>
      <c r="J24" s="12">
        <f t="shared" si="6"/>
        <v>6655.8457248429413</v>
      </c>
      <c r="K24" s="11"/>
      <c r="L24" s="12">
        <f t="shared" si="7"/>
        <v>4890</v>
      </c>
      <c r="M24" s="11"/>
    </row>
    <row r="25" spans="3:13" ht="33" customHeight="1">
      <c r="C25" s="197" t="s">
        <v>296</v>
      </c>
      <c r="D25" s="11">
        <v>3581</v>
      </c>
      <c r="E25" s="11">
        <v>22520682</v>
      </c>
      <c r="F25" s="11">
        <v>21433111</v>
      </c>
      <c r="G25" s="12">
        <f t="shared" si="4"/>
        <v>1087571</v>
      </c>
      <c r="H25" s="11">
        <v>619532</v>
      </c>
      <c r="I25" s="198">
        <f t="shared" si="5"/>
        <v>5.7801695473357305E-3</v>
      </c>
      <c r="J25" s="12">
        <f t="shared" si="6"/>
        <v>6286.3447747654682</v>
      </c>
      <c r="K25" s="11"/>
      <c r="L25" s="12">
        <f t="shared" si="7"/>
        <v>3581</v>
      </c>
      <c r="M25" s="11"/>
    </row>
    <row r="26" spans="3:13" ht="33" customHeight="1">
      <c r="C26" s="197" t="s">
        <v>297</v>
      </c>
      <c r="D26" s="11">
        <v>124</v>
      </c>
      <c r="E26" s="11">
        <v>434516</v>
      </c>
      <c r="F26" s="11">
        <v>22822</v>
      </c>
      <c r="G26" s="12">
        <f t="shared" si="4"/>
        <v>411694</v>
      </c>
      <c r="H26" s="11">
        <v>22822</v>
      </c>
      <c r="I26" s="198">
        <f t="shared" si="5"/>
        <v>5.4333537814389623E-3</v>
      </c>
      <c r="J26" s="12">
        <f t="shared" si="6"/>
        <v>2236.8791516957322</v>
      </c>
      <c r="K26" s="11"/>
      <c r="L26" s="12">
        <f t="shared" si="7"/>
        <v>124</v>
      </c>
      <c r="M26" s="11"/>
    </row>
    <row r="27" spans="3:13" ht="33" customHeight="1">
      <c r="C27" s="197" t="s">
        <v>298</v>
      </c>
      <c r="D27" s="11">
        <v>544</v>
      </c>
      <c r="E27" s="11">
        <v>179784</v>
      </c>
      <c r="F27" s="11">
        <v>162595</v>
      </c>
      <c r="G27" s="12">
        <f t="shared" si="4"/>
        <v>17189</v>
      </c>
      <c r="H27" s="11">
        <v>1782</v>
      </c>
      <c r="I27" s="198">
        <f t="shared" si="5"/>
        <v>0.30527497194163861</v>
      </c>
      <c r="J27" s="12">
        <f t="shared" si="6"/>
        <v>5247.3714927048259</v>
      </c>
      <c r="K27" s="11"/>
      <c r="L27" s="12">
        <f t="shared" si="7"/>
        <v>544</v>
      </c>
      <c r="M27" s="11"/>
    </row>
    <row r="28" spans="3:13" ht="33" customHeight="1">
      <c r="C28" s="197" t="s">
        <v>299</v>
      </c>
      <c r="D28" s="11">
        <v>300</v>
      </c>
      <c r="E28" s="11">
        <v>20347</v>
      </c>
      <c r="F28" s="11">
        <v>0</v>
      </c>
      <c r="G28" s="12">
        <f t="shared" si="4"/>
        <v>20347</v>
      </c>
      <c r="H28" s="11">
        <v>30000</v>
      </c>
      <c r="I28" s="198">
        <f t="shared" si="5"/>
        <v>0.01</v>
      </c>
      <c r="J28" s="12">
        <f t="shared" si="6"/>
        <v>203.47</v>
      </c>
      <c r="K28" s="11"/>
      <c r="L28" s="12">
        <f t="shared" si="7"/>
        <v>300</v>
      </c>
      <c r="M28" s="11"/>
    </row>
    <row r="29" spans="3:13" ht="33" customHeight="1">
      <c r="C29" s="197" t="s">
        <v>300</v>
      </c>
      <c r="D29" s="11">
        <v>13000</v>
      </c>
      <c r="E29" s="11">
        <v>24834865000</v>
      </c>
      <c r="F29" s="11">
        <v>24466761000</v>
      </c>
      <c r="G29" s="12">
        <f t="shared" si="4"/>
        <v>368104000</v>
      </c>
      <c r="H29" s="11">
        <v>16602000</v>
      </c>
      <c r="I29" s="198">
        <f t="shared" si="5"/>
        <v>7.8303818817009995E-4</v>
      </c>
      <c r="J29" s="12">
        <f t="shared" si="6"/>
        <v>288239.48921816645</v>
      </c>
      <c r="K29" s="11"/>
      <c r="L29" s="12">
        <f t="shared" si="7"/>
        <v>13000</v>
      </c>
      <c r="M29" s="11"/>
    </row>
    <row r="30" spans="3:13" ht="33" customHeight="1">
      <c r="C30" s="197" t="s">
        <v>301</v>
      </c>
      <c r="D30" s="11">
        <v>5100</v>
      </c>
      <c r="E30" s="11">
        <v>232113</v>
      </c>
      <c r="F30" s="11">
        <v>158026</v>
      </c>
      <c r="G30" s="12">
        <f t="shared" si="4"/>
        <v>74087</v>
      </c>
      <c r="H30" s="11">
        <v>10000</v>
      </c>
      <c r="I30" s="198">
        <f t="shared" si="5"/>
        <v>0.51</v>
      </c>
      <c r="J30" s="12">
        <f t="shared" si="6"/>
        <v>37784.370000000003</v>
      </c>
      <c r="K30" s="11"/>
      <c r="L30" s="12">
        <f t="shared" si="7"/>
        <v>5100</v>
      </c>
      <c r="M30" s="11"/>
    </row>
    <row r="31" spans="3:13" ht="33" customHeight="1">
      <c r="C31" s="116" t="s">
        <v>26</v>
      </c>
      <c r="D31" s="31">
        <f>IFERROR(SUM(D19:D30),"")</f>
        <v>47488</v>
      </c>
      <c r="E31" s="31">
        <f>IFERROR(SUM(E19:E30),"")</f>
        <v>26855651949</v>
      </c>
      <c r="F31" s="31">
        <f>IFERROR(SUM(F19:F30),"")</f>
        <v>24848986291</v>
      </c>
      <c r="G31" s="31">
        <f t="shared" si="4"/>
        <v>2006665658</v>
      </c>
      <c r="H31" s="31">
        <f>IFERROR(SUM(H19:H30),"")</f>
        <v>83810506</v>
      </c>
      <c r="I31" s="199">
        <f t="shared" si="5"/>
        <v>5.6661154151724127E-4</v>
      </c>
      <c r="J31" s="31">
        <f t="shared" si="6"/>
        <v>1136999.9217890892</v>
      </c>
      <c r="K31" s="31">
        <f>IFERROR(SUM(K19:K30),"")</f>
        <v>0</v>
      </c>
      <c r="L31" s="31">
        <f t="shared" si="7"/>
        <v>47488</v>
      </c>
      <c r="M31" s="31">
        <f t="shared" ref="M31" si="8">IFERROR(SUM(M19:M30),"")</f>
        <v>0</v>
      </c>
    </row>
  </sheetData>
  <phoneticPr fontId="2"/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8D4BA-6C06-43C0-A508-EA27B4599893}">
  <sheetPr>
    <pageSetUpPr fitToPage="1"/>
  </sheetPr>
  <dimension ref="A1:H20"/>
  <sheetViews>
    <sheetView view="pageBreakPreview" zoomScaleNormal="100" zoomScaleSheetLayoutView="100" workbookViewId="0">
      <selection activeCell="F12" sqref="F12"/>
    </sheetView>
  </sheetViews>
  <sheetFormatPr defaultColWidth="8.875" defaultRowHeight="11.25"/>
  <cols>
    <col min="1" max="1" width="22.875" style="6" customWidth="1"/>
    <col min="2" max="7" width="19.875" style="6" customWidth="1"/>
    <col min="8" max="16384" width="8.875" style="6"/>
  </cols>
  <sheetData>
    <row r="1" spans="1:8" ht="21">
      <c r="A1" s="5" t="s">
        <v>331</v>
      </c>
    </row>
    <row r="2" spans="1:8" ht="13.5">
      <c r="A2" s="7" t="s">
        <v>0</v>
      </c>
      <c r="B2" s="7"/>
      <c r="C2" s="7"/>
      <c r="D2" s="7"/>
      <c r="E2" s="7"/>
      <c r="F2" s="7"/>
      <c r="G2" s="8" t="s">
        <v>1</v>
      </c>
    </row>
    <row r="3" spans="1:8" ht="13.5">
      <c r="A3" s="7" t="s">
        <v>324</v>
      </c>
      <c r="B3" s="7"/>
      <c r="C3" s="7"/>
      <c r="D3" s="7"/>
      <c r="E3" s="7"/>
      <c r="F3" s="7"/>
      <c r="G3" s="7"/>
      <c r="H3" s="7"/>
    </row>
    <row r="4" spans="1:8" ht="13.5">
      <c r="G4" s="8" t="s">
        <v>2</v>
      </c>
    </row>
    <row r="5" spans="1:8" ht="22.5">
      <c r="A5" s="9" t="s">
        <v>3</v>
      </c>
      <c r="B5" s="9" t="s">
        <v>245</v>
      </c>
      <c r="C5" s="9" t="s">
        <v>246</v>
      </c>
      <c r="D5" s="9" t="s">
        <v>247</v>
      </c>
      <c r="E5" s="9" t="s">
        <v>12</v>
      </c>
      <c r="F5" s="193" t="s">
        <v>248</v>
      </c>
      <c r="G5" s="193" t="s">
        <v>249</v>
      </c>
    </row>
    <row r="6" spans="1:8" ht="18" customHeight="1">
      <c r="A6" s="194" t="s">
        <v>250</v>
      </c>
      <c r="B6" s="11">
        <v>7418923</v>
      </c>
      <c r="C6" s="11">
        <v>772181</v>
      </c>
      <c r="D6" s="11"/>
      <c r="E6" s="11"/>
      <c r="F6" s="12">
        <f>B6+C6+D6+E6</f>
        <v>8191104</v>
      </c>
      <c r="G6" s="11"/>
    </row>
    <row r="7" spans="1:8" ht="18" customHeight="1">
      <c r="A7" s="194" t="s">
        <v>251</v>
      </c>
      <c r="B7" s="11">
        <v>90573</v>
      </c>
      <c r="C7" s="11">
        <v>9427</v>
      </c>
      <c r="D7" s="11"/>
      <c r="E7" s="11"/>
      <c r="F7" s="12">
        <f t="shared" ref="F7:F19" si="0">B7+C7+D7+E7</f>
        <v>100000</v>
      </c>
      <c r="G7" s="11"/>
    </row>
    <row r="8" spans="1:8" ht="18" customHeight="1">
      <c r="A8" s="194" t="s">
        <v>252</v>
      </c>
      <c r="B8" s="11">
        <v>25675</v>
      </c>
      <c r="C8" s="11"/>
      <c r="D8" s="11">
        <v>11325</v>
      </c>
      <c r="E8" s="11"/>
      <c r="F8" s="12">
        <f t="shared" si="0"/>
        <v>37000</v>
      </c>
      <c r="G8" s="11"/>
    </row>
    <row r="9" spans="1:8" ht="18" customHeight="1">
      <c r="A9" s="194" t="s">
        <v>253</v>
      </c>
      <c r="B9" s="11">
        <v>21283</v>
      </c>
      <c r="C9" s="11"/>
      <c r="D9" s="11">
        <v>51717</v>
      </c>
      <c r="E9" s="11"/>
      <c r="F9" s="12">
        <f t="shared" si="0"/>
        <v>73000</v>
      </c>
      <c r="G9" s="11"/>
    </row>
    <row r="10" spans="1:8" ht="18" customHeight="1">
      <c r="A10" s="194" t="s">
        <v>254</v>
      </c>
      <c r="B10" s="11">
        <v>60357</v>
      </c>
      <c r="C10" s="11">
        <v>6282</v>
      </c>
      <c r="D10" s="11"/>
      <c r="E10" s="11"/>
      <c r="F10" s="12">
        <f t="shared" si="0"/>
        <v>66639</v>
      </c>
      <c r="G10" s="11"/>
    </row>
    <row r="11" spans="1:8" ht="18" customHeight="1">
      <c r="A11" s="194" t="s">
        <v>255</v>
      </c>
      <c r="B11" s="11">
        <v>427950</v>
      </c>
      <c r="C11" s="11">
        <v>44542</v>
      </c>
      <c r="D11" s="11"/>
      <c r="E11" s="11"/>
      <c r="F11" s="12">
        <f t="shared" si="0"/>
        <v>472492</v>
      </c>
      <c r="G11" s="11"/>
    </row>
    <row r="12" spans="1:8" ht="18" customHeight="1">
      <c r="A12" s="194" t="s">
        <v>256</v>
      </c>
      <c r="B12" s="11">
        <v>458825</v>
      </c>
      <c r="C12" s="11">
        <v>47755</v>
      </c>
      <c r="D12" s="11"/>
      <c r="E12" s="11"/>
      <c r="F12" s="12">
        <f t="shared" si="0"/>
        <v>506580</v>
      </c>
      <c r="G12" s="11"/>
    </row>
    <row r="13" spans="1:8" ht="18" customHeight="1">
      <c r="A13" s="194" t="s">
        <v>257</v>
      </c>
      <c r="B13" s="11">
        <v>576826</v>
      </c>
      <c r="C13" s="11">
        <v>60039</v>
      </c>
      <c r="D13" s="11"/>
      <c r="E13" s="11"/>
      <c r="F13" s="12">
        <f t="shared" si="0"/>
        <v>636865</v>
      </c>
      <c r="G13" s="11"/>
    </row>
    <row r="14" spans="1:8" ht="18" customHeight="1">
      <c r="A14" s="194" t="s">
        <v>258</v>
      </c>
      <c r="B14" s="11">
        <v>4555</v>
      </c>
      <c r="C14" s="11">
        <v>475</v>
      </c>
      <c r="D14" s="11"/>
      <c r="E14" s="11"/>
      <c r="F14" s="12">
        <v>5029</v>
      </c>
      <c r="G14" s="11"/>
    </row>
    <row r="15" spans="1:8" ht="18" customHeight="1">
      <c r="A15" s="194" t="s">
        <v>259</v>
      </c>
      <c r="B15" s="11">
        <v>2510977</v>
      </c>
      <c r="C15" s="11">
        <v>261350</v>
      </c>
      <c r="D15" s="11"/>
      <c r="E15" s="11"/>
      <c r="F15" s="12">
        <f t="shared" si="0"/>
        <v>2772327</v>
      </c>
      <c r="G15" s="11"/>
    </row>
    <row r="16" spans="1:8" ht="18" customHeight="1">
      <c r="A16" s="194" t="s">
        <v>260</v>
      </c>
      <c r="B16" s="11">
        <v>60280</v>
      </c>
      <c r="C16" s="11">
        <v>6274</v>
      </c>
      <c r="D16" s="11"/>
      <c r="E16" s="11"/>
      <c r="F16" s="12">
        <f t="shared" si="0"/>
        <v>66554</v>
      </c>
      <c r="G16" s="11"/>
    </row>
    <row r="17" spans="1:7" ht="18" customHeight="1">
      <c r="A17" s="194" t="s">
        <v>261</v>
      </c>
      <c r="B17" s="11">
        <v>660274</v>
      </c>
      <c r="C17" s="11">
        <v>68722</v>
      </c>
      <c r="D17" s="11"/>
      <c r="E17" s="11"/>
      <c r="F17" s="12">
        <f t="shared" si="0"/>
        <v>728996</v>
      </c>
      <c r="G17" s="11"/>
    </row>
    <row r="18" spans="1:7" ht="18" customHeight="1">
      <c r="A18" s="194" t="s">
        <v>262</v>
      </c>
      <c r="B18" s="11">
        <v>281136</v>
      </c>
      <c r="C18" s="11">
        <v>29261</v>
      </c>
      <c r="D18" s="11"/>
      <c r="E18" s="11"/>
      <c r="F18" s="12">
        <f t="shared" si="0"/>
        <v>310397</v>
      </c>
      <c r="G18" s="11"/>
    </row>
    <row r="19" spans="1:7" ht="18" customHeight="1">
      <c r="A19" s="194" t="s">
        <v>263</v>
      </c>
      <c r="B19" s="11">
        <v>60472</v>
      </c>
      <c r="C19" s="11">
        <v>6294</v>
      </c>
      <c r="D19" s="11"/>
      <c r="E19" s="11"/>
      <c r="F19" s="12">
        <f t="shared" si="0"/>
        <v>66766</v>
      </c>
      <c r="G19" s="11"/>
    </row>
    <row r="20" spans="1:7" ht="18" customHeight="1">
      <c r="A20" s="195" t="s">
        <v>8</v>
      </c>
      <c r="B20" s="11">
        <f>SUM(B6:B19)</f>
        <v>12658106</v>
      </c>
      <c r="C20" s="11">
        <f>SUM(C6:C19)</f>
        <v>1312602</v>
      </c>
      <c r="D20" s="11">
        <f>SUM(D6:D19)</f>
        <v>63042</v>
      </c>
      <c r="E20" s="11"/>
      <c r="F20" s="12">
        <v>1433749</v>
      </c>
      <c r="G20" s="11"/>
    </row>
  </sheetData>
  <phoneticPr fontId="2"/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2B2EE-7E4B-40DC-ABBC-D7E57DC6D7DD}">
  <dimension ref="B1:I25"/>
  <sheetViews>
    <sheetView view="pageBreakPreview" zoomScale="60" zoomScaleNormal="100" workbookViewId="0">
      <selection activeCell="A2" sqref="A2:XFD3"/>
    </sheetView>
  </sheetViews>
  <sheetFormatPr defaultColWidth="8.875" defaultRowHeight="12"/>
  <cols>
    <col min="1" max="1" width="2.75" style="182" customWidth="1"/>
    <col min="2" max="2" width="22.875" style="182" customWidth="1"/>
    <col min="3" max="6" width="14.625" style="182" customWidth="1"/>
    <col min="7" max="7" width="12.75" style="182" customWidth="1"/>
    <col min="8" max="16384" width="8.875" style="182"/>
  </cols>
  <sheetData>
    <row r="1" spans="2:9" ht="21">
      <c r="B1" s="5" t="s">
        <v>225</v>
      </c>
    </row>
    <row r="2" spans="2:9" s="6" customFormat="1" ht="13.5">
      <c r="B2" s="7" t="s">
        <v>0</v>
      </c>
      <c r="C2" s="7"/>
      <c r="D2" s="7"/>
      <c r="E2" s="7"/>
      <c r="F2" s="7"/>
      <c r="G2" s="8" t="s">
        <v>1</v>
      </c>
    </row>
    <row r="3" spans="2:9" s="6" customFormat="1" ht="13.5">
      <c r="B3" s="7" t="s">
        <v>324</v>
      </c>
      <c r="C3" s="7"/>
      <c r="D3" s="7"/>
      <c r="E3" s="7"/>
      <c r="F3" s="7"/>
      <c r="G3" s="7"/>
      <c r="H3" s="7"/>
      <c r="I3" s="7"/>
    </row>
    <row r="4" spans="2:9" ht="16.5">
      <c r="G4" s="183" t="s">
        <v>14</v>
      </c>
    </row>
    <row r="5" spans="2:9">
      <c r="B5" s="209" t="s">
        <v>226</v>
      </c>
      <c r="C5" s="209" t="s">
        <v>227</v>
      </c>
      <c r="D5" s="209"/>
      <c r="E5" s="209" t="s">
        <v>228</v>
      </c>
      <c r="F5" s="209"/>
      <c r="G5" s="210" t="s">
        <v>229</v>
      </c>
    </row>
    <row r="6" spans="2:9" ht="24">
      <c r="B6" s="209"/>
      <c r="C6" s="184" t="s">
        <v>230</v>
      </c>
      <c r="D6" s="185" t="s">
        <v>231</v>
      </c>
      <c r="E6" s="184" t="s">
        <v>230</v>
      </c>
      <c r="F6" s="185" t="s">
        <v>231</v>
      </c>
      <c r="G6" s="209"/>
    </row>
    <row r="7" spans="2:9" ht="19.5" customHeight="1">
      <c r="B7" s="211" t="s">
        <v>232</v>
      </c>
      <c r="C7" s="212"/>
      <c r="D7" s="212"/>
      <c r="E7" s="212"/>
      <c r="F7" s="212"/>
      <c r="G7" s="213"/>
    </row>
    <row r="8" spans="2:9" ht="19.5" customHeight="1">
      <c r="B8" s="186" t="s">
        <v>110</v>
      </c>
      <c r="C8" s="187"/>
      <c r="D8" s="187"/>
      <c r="E8" s="187"/>
      <c r="F8" s="187"/>
      <c r="H8" s="188"/>
    </row>
    <row r="9" spans="2:9" ht="19.5" customHeight="1">
      <c r="B9" s="206" t="s">
        <v>233</v>
      </c>
      <c r="C9" s="207"/>
      <c r="D9" s="207"/>
      <c r="E9" s="207"/>
      <c r="F9" s="207"/>
      <c r="G9" s="208"/>
    </row>
    <row r="10" spans="2:9" ht="19.5" customHeight="1">
      <c r="B10" s="186" t="s">
        <v>110</v>
      </c>
      <c r="C10" s="187"/>
      <c r="D10" s="187"/>
      <c r="E10" s="187"/>
      <c r="F10" s="187"/>
      <c r="G10" s="187"/>
    </row>
    <row r="11" spans="2:9" ht="19.5" customHeight="1">
      <c r="B11" s="206" t="s">
        <v>234</v>
      </c>
      <c r="C11" s="207"/>
      <c r="D11" s="207"/>
      <c r="E11" s="207"/>
      <c r="F11" s="207"/>
      <c r="G11" s="208"/>
    </row>
    <row r="12" spans="2:9" ht="19.5" customHeight="1">
      <c r="B12" s="186" t="s">
        <v>110</v>
      </c>
      <c r="C12" s="187"/>
      <c r="D12" s="187"/>
      <c r="E12" s="187"/>
      <c r="F12" s="187"/>
      <c r="G12" s="187"/>
    </row>
    <row r="13" spans="2:9" ht="19.5" customHeight="1">
      <c r="B13" s="206" t="s">
        <v>235</v>
      </c>
      <c r="C13" s="207"/>
      <c r="D13" s="207"/>
      <c r="E13" s="207"/>
      <c r="F13" s="207"/>
      <c r="G13" s="208"/>
    </row>
    <row r="14" spans="2:9" ht="19.5" customHeight="1">
      <c r="B14" s="186" t="s">
        <v>110</v>
      </c>
      <c r="C14" s="187"/>
      <c r="D14" s="187"/>
      <c r="E14" s="187"/>
      <c r="F14" s="187"/>
      <c r="G14" s="187"/>
    </row>
    <row r="15" spans="2:9" ht="19.5" customHeight="1">
      <c r="B15" s="206" t="s">
        <v>199</v>
      </c>
      <c r="C15" s="207"/>
      <c r="D15" s="207"/>
      <c r="E15" s="207"/>
      <c r="F15" s="207"/>
      <c r="G15" s="208"/>
    </row>
    <row r="16" spans="2:9" ht="19.5" customHeight="1">
      <c r="B16" s="189" t="s">
        <v>236</v>
      </c>
      <c r="C16" s="187">
        <v>0</v>
      </c>
      <c r="D16" s="187"/>
      <c r="E16" s="187">
        <v>4708</v>
      </c>
      <c r="F16" s="187"/>
      <c r="G16" s="187">
        <v>22708</v>
      </c>
    </row>
    <row r="17" spans="2:7" ht="19.5" customHeight="1">
      <c r="B17" s="206" t="s">
        <v>202</v>
      </c>
      <c r="C17" s="207"/>
      <c r="D17" s="207"/>
      <c r="E17" s="207"/>
      <c r="F17" s="207"/>
      <c r="G17" s="208"/>
    </row>
    <row r="18" spans="2:7" ht="19.5" customHeight="1">
      <c r="B18" s="190" t="s">
        <v>237</v>
      </c>
      <c r="C18" s="187">
        <v>0</v>
      </c>
      <c r="D18" s="187"/>
      <c r="E18" s="187">
        <v>3093</v>
      </c>
      <c r="F18" s="187"/>
      <c r="G18" s="187">
        <v>47000</v>
      </c>
    </row>
    <row r="19" spans="2:7" ht="19.5" customHeight="1">
      <c r="B19" s="190" t="s">
        <v>238</v>
      </c>
      <c r="C19" s="187">
        <v>0</v>
      </c>
      <c r="D19" s="187"/>
      <c r="E19" s="187">
        <v>128</v>
      </c>
      <c r="F19" s="187"/>
      <c r="G19" s="187">
        <v>30000</v>
      </c>
    </row>
    <row r="20" spans="2:7" ht="19.5" customHeight="1">
      <c r="B20" s="190" t="s">
        <v>239</v>
      </c>
      <c r="C20" s="187">
        <v>4608</v>
      </c>
      <c r="D20" s="187"/>
      <c r="E20" s="187">
        <v>4608</v>
      </c>
      <c r="F20" s="187"/>
      <c r="G20" s="187">
        <v>30000</v>
      </c>
    </row>
    <row r="21" spans="2:7" ht="19.5" customHeight="1">
      <c r="B21" s="190" t="s">
        <v>240</v>
      </c>
      <c r="C21" s="187">
        <v>3264</v>
      </c>
      <c r="D21" s="187"/>
      <c r="E21" s="187">
        <v>1152</v>
      </c>
      <c r="F21" s="187"/>
      <c r="G21" s="187">
        <v>15000</v>
      </c>
    </row>
    <row r="22" spans="2:7" ht="19.5" customHeight="1">
      <c r="B22" s="190" t="s">
        <v>241</v>
      </c>
      <c r="C22" s="187">
        <v>0</v>
      </c>
      <c r="D22" s="187"/>
      <c r="E22" s="187">
        <v>1152</v>
      </c>
      <c r="F22" s="187"/>
      <c r="G22" s="187">
        <v>15000</v>
      </c>
    </row>
    <row r="23" spans="2:7" ht="19.5" customHeight="1">
      <c r="B23" s="190" t="s">
        <v>242</v>
      </c>
      <c r="C23" s="187">
        <v>6144</v>
      </c>
      <c r="D23" s="187"/>
      <c r="E23" s="187">
        <v>2304</v>
      </c>
      <c r="F23" s="187"/>
      <c r="G23" s="187">
        <v>30000</v>
      </c>
    </row>
    <row r="24" spans="2:7" ht="19.5" customHeight="1">
      <c r="B24" s="190" t="s">
        <v>243</v>
      </c>
      <c r="C24" s="187">
        <v>0</v>
      </c>
      <c r="D24" s="187"/>
      <c r="E24" s="187">
        <v>256</v>
      </c>
      <c r="F24" s="187"/>
      <c r="G24" s="187">
        <v>30000</v>
      </c>
    </row>
    <row r="25" spans="2:7" ht="19.5" customHeight="1">
      <c r="B25" s="191" t="s">
        <v>244</v>
      </c>
      <c r="C25" s="192">
        <f>IFERROR(SUM(C8:C24),"")</f>
        <v>14016</v>
      </c>
      <c r="D25" s="192">
        <f t="shared" ref="D25:G25" si="0">IFERROR(SUM(D8:D24),"")</f>
        <v>0</v>
      </c>
      <c r="E25" s="192">
        <f t="shared" si="0"/>
        <v>17401</v>
      </c>
      <c r="F25" s="192">
        <f t="shared" si="0"/>
        <v>0</v>
      </c>
      <c r="G25" s="192">
        <f t="shared" si="0"/>
        <v>219708</v>
      </c>
    </row>
  </sheetData>
  <mergeCells count="10">
    <mergeCell ref="B11:G11"/>
    <mergeCell ref="B13:G13"/>
    <mergeCell ref="B15:G15"/>
    <mergeCell ref="B17:G17"/>
    <mergeCell ref="B5:B6"/>
    <mergeCell ref="C5:D5"/>
    <mergeCell ref="E5:F5"/>
    <mergeCell ref="G5:G6"/>
    <mergeCell ref="B7:G7"/>
    <mergeCell ref="B9:G9"/>
  </mergeCells>
  <phoneticPr fontId="2"/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B5AE-FDDA-426F-AEF4-A8202034F9EA}">
  <dimension ref="A1:I40"/>
  <sheetViews>
    <sheetView view="pageBreakPreview" zoomScale="60" zoomScaleNormal="100" workbookViewId="0">
      <selection activeCell="A3" sqref="A3:XFD4"/>
    </sheetView>
  </sheetViews>
  <sheetFormatPr defaultColWidth="9" defaultRowHeight="14.25"/>
  <cols>
    <col min="1" max="1" width="3.625" style="29" customWidth="1"/>
    <col min="2" max="2" width="1" style="29" customWidth="1"/>
    <col min="3" max="3" width="29.875" style="29" customWidth="1"/>
    <col min="4" max="5" width="18.625" style="29" customWidth="1"/>
    <col min="6" max="6" width="17.875" style="29" bestFit="1" customWidth="1"/>
    <col min="7" max="16384" width="9" style="29"/>
  </cols>
  <sheetData>
    <row r="1" spans="1:9" ht="13.5" customHeight="1"/>
    <row r="2" spans="1:9" ht="19.5" customHeight="1">
      <c r="C2" s="5" t="s">
        <v>224</v>
      </c>
      <c r="D2" s="155"/>
      <c r="E2" s="156"/>
    </row>
    <row r="3" spans="1:9" s="6" customFormat="1" ht="13.5">
      <c r="B3" s="7" t="s">
        <v>0</v>
      </c>
      <c r="C3" s="7"/>
      <c r="D3" s="7"/>
      <c r="E3" s="8" t="s">
        <v>1</v>
      </c>
    </row>
    <row r="4" spans="1:9" s="6" customFormat="1" ht="13.5">
      <c r="B4" s="7" t="s">
        <v>324</v>
      </c>
      <c r="C4" s="7"/>
      <c r="D4" s="7"/>
      <c r="E4" s="7"/>
      <c r="F4" s="7"/>
      <c r="G4" s="7"/>
      <c r="H4" s="7"/>
      <c r="I4" s="7"/>
    </row>
    <row r="5" spans="1:9" s="6" customFormat="1" ht="13.5">
      <c r="B5" s="7"/>
      <c r="C5" s="7"/>
      <c r="D5" s="7"/>
      <c r="E5" s="8" t="s">
        <v>9</v>
      </c>
      <c r="F5" s="7"/>
      <c r="G5" s="7"/>
      <c r="H5" s="7"/>
      <c r="I5" s="7"/>
    </row>
    <row r="6" spans="1:9" s="113" customFormat="1" ht="30" customHeight="1">
      <c r="C6" s="30" t="s">
        <v>195</v>
      </c>
      <c r="D6" s="30" t="s">
        <v>196</v>
      </c>
      <c r="E6" s="30" t="s">
        <v>197</v>
      </c>
    </row>
    <row r="7" spans="1:9" s="113" customFormat="1" ht="21" customHeight="1">
      <c r="C7" s="206" t="s">
        <v>198</v>
      </c>
      <c r="D7" s="207"/>
      <c r="E7" s="208"/>
    </row>
    <row r="8" spans="1:9" s="113" customFormat="1" ht="21" hidden="1" customHeight="1">
      <c r="C8" s="157"/>
      <c r="D8" s="158"/>
      <c r="E8" s="159"/>
    </row>
    <row r="9" spans="1:9" s="113" customFormat="1" ht="21" customHeight="1">
      <c r="C9" s="214" t="s">
        <v>199</v>
      </c>
      <c r="D9" s="215"/>
      <c r="E9" s="216"/>
    </row>
    <row r="10" spans="1:9" s="113" customFormat="1" ht="21" hidden="1" customHeight="1">
      <c r="A10" s="113" t="s">
        <v>30</v>
      </c>
      <c r="C10" s="160"/>
      <c r="D10" s="161"/>
      <c r="E10" s="162"/>
    </row>
    <row r="11" spans="1:9" s="113" customFormat="1" ht="21" customHeight="1">
      <c r="C11" s="114" t="s">
        <v>110</v>
      </c>
      <c r="D11" s="115"/>
      <c r="E11" s="115"/>
    </row>
    <row r="12" spans="1:9" s="113" customFormat="1" ht="21" hidden="1" customHeight="1">
      <c r="A12" s="113" t="s">
        <v>201</v>
      </c>
      <c r="C12" s="163"/>
      <c r="D12" s="164"/>
      <c r="E12" s="165"/>
    </row>
    <row r="13" spans="1:9" s="113" customFormat="1" ht="21" customHeight="1">
      <c r="C13" s="206" t="s">
        <v>202</v>
      </c>
      <c r="D13" s="207"/>
      <c r="E13" s="208"/>
    </row>
    <row r="14" spans="1:9" s="113" customFormat="1" ht="21" hidden="1" customHeight="1">
      <c r="A14" s="113" t="s">
        <v>30</v>
      </c>
      <c r="C14" s="160"/>
      <c r="D14" s="161"/>
      <c r="E14" s="162"/>
    </row>
    <row r="15" spans="1:9" s="113" customFormat="1" ht="21" customHeight="1">
      <c r="C15" s="178" t="s">
        <v>110</v>
      </c>
      <c r="D15" s="179"/>
      <c r="E15" s="179"/>
    </row>
    <row r="16" spans="1:9" s="113" customFormat="1" ht="21" hidden="1" customHeight="1">
      <c r="A16" s="113" t="s">
        <v>201</v>
      </c>
      <c r="C16" s="163"/>
      <c r="D16" s="167"/>
      <c r="E16" s="168"/>
    </row>
    <row r="17" spans="1:5" s="113" customFormat="1" ht="27" customHeight="1" thickBot="1">
      <c r="C17" s="169" t="s">
        <v>49</v>
      </c>
      <c r="D17" s="170">
        <f>IFERROR(SUM(D10:D16),"")</f>
        <v>0</v>
      </c>
      <c r="E17" s="170">
        <f>IFERROR(SUM(E10:E16),"")</f>
        <v>0</v>
      </c>
    </row>
    <row r="18" spans="1:5" s="113" customFormat="1" ht="21" customHeight="1" thickTop="1">
      <c r="C18" s="217" t="s">
        <v>203</v>
      </c>
      <c r="D18" s="218"/>
      <c r="E18" s="219"/>
    </row>
    <row r="19" spans="1:5" s="113" customFormat="1" ht="21" hidden="1" customHeight="1">
      <c r="C19" s="157"/>
      <c r="D19" s="158"/>
      <c r="E19" s="159"/>
    </row>
    <row r="20" spans="1:5" s="113" customFormat="1" ht="21" customHeight="1">
      <c r="C20" s="206" t="s">
        <v>204</v>
      </c>
      <c r="D20" s="207"/>
      <c r="E20" s="208"/>
    </row>
    <row r="21" spans="1:5" s="113" customFormat="1" ht="21" hidden="1" customHeight="1">
      <c r="A21" s="113" t="s">
        <v>30</v>
      </c>
      <c r="C21" s="160"/>
      <c r="D21" s="161"/>
      <c r="E21" s="162"/>
    </row>
    <row r="22" spans="1:5" s="113" customFormat="1" ht="21" customHeight="1">
      <c r="C22" s="114" t="s">
        <v>205</v>
      </c>
      <c r="D22" s="115">
        <v>178889</v>
      </c>
      <c r="E22" s="220">
        <v>105885</v>
      </c>
    </row>
    <row r="23" spans="1:5" s="113" customFormat="1" ht="21" customHeight="1">
      <c r="C23" s="114" t="s">
        <v>206</v>
      </c>
      <c r="D23" s="115">
        <v>113058</v>
      </c>
      <c r="E23" s="221"/>
    </row>
    <row r="24" spans="1:5" s="113" customFormat="1" ht="21" customHeight="1">
      <c r="C24" s="114" t="s">
        <v>207</v>
      </c>
      <c r="D24" s="115">
        <v>5031</v>
      </c>
      <c r="E24" s="221"/>
    </row>
    <row r="25" spans="1:5" s="113" customFormat="1" ht="21" customHeight="1">
      <c r="C25" s="114" t="s">
        <v>208</v>
      </c>
      <c r="D25" s="115"/>
      <c r="E25" s="221"/>
    </row>
    <row r="26" spans="1:5" s="113" customFormat="1" ht="21" customHeight="1">
      <c r="C26" s="114" t="s">
        <v>209</v>
      </c>
      <c r="D26" s="115"/>
      <c r="E26" s="221"/>
    </row>
    <row r="27" spans="1:5" s="113" customFormat="1" ht="21" customHeight="1">
      <c r="C27" s="114" t="s">
        <v>210</v>
      </c>
      <c r="D27" s="115"/>
      <c r="E27" s="221"/>
    </row>
    <row r="28" spans="1:5" s="113" customFormat="1" ht="21" customHeight="1">
      <c r="C28" s="114" t="s">
        <v>211</v>
      </c>
      <c r="D28" s="115">
        <v>21671</v>
      </c>
      <c r="E28" s="222"/>
    </row>
    <row r="29" spans="1:5" s="113" customFormat="1" ht="21" hidden="1" customHeight="1">
      <c r="A29" s="113" t="s">
        <v>201</v>
      </c>
      <c r="C29" s="163"/>
      <c r="D29" s="164"/>
      <c r="E29" s="165"/>
    </row>
    <row r="30" spans="1:5" s="113" customFormat="1" ht="21" customHeight="1">
      <c r="C30" s="206" t="s">
        <v>212</v>
      </c>
      <c r="D30" s="207"/>
      <c r="E30" s="208"/>
    </row>
    <row r="31" spans="1:5" s="113" customFormat="1" ht="21" hidden="1" customHeight="1">
      <c r="A31" s="113" t="s">
        <v>30</v>
      </c>
      <c r="C31" s="160"/>
      <c r="D31" s="161"/>
      <c r="E31" s="162"/>
    </row>
    <row r="32" spans="1:5" s="113" customFormat="1" ht="21" customHeight="1">
      <c r="C32" s="114" t="s">
        <v>222</v>
      </c>
      <c r="D32" s="115">
        <v>13622</v>
      </c>
      <c r="E32" s="115">
        <v>3523</v>
      </c>
    </row>
    <row r="33" spans="1:7" s="113" customFormat="1" ht="21" customHeight="1">
      <c r="C33" s="114" t="s">
        <v>223</v>
      </c>
      <c r="D33" s="115">
        <v>3871</v>
      </c>
      <c r="E33" s="115">
        <v>281</v>
      </c>
    </row>
    <row r="34" spans="1:7" s="113" customFormat="1" ht="21" customHeight="1">
      <c r="C34" s="114" t="s">
        <v>215</v>
      </c>
      <c r="D34" s="115">
        <v>277453</v>
      </c>
      <c r="E34" s="115">
        <v>23306</v>
      </c>
    </row>
    <row r="35" spans="1:7" s="113" customFormat="1" ht="21" hidden="1" customHeight="1">
      <c r="A35" s="113" t="s">
        <v>201</v>
      </c>
      <c r="C35" s="163"/>
      <c r="D35" s="167"/>
      <c r="E35" s="168"/>
    </row>
    <row r="36" spans="1:7" s="113" customFormat="1" ht="27" customHeight="1" thickBot="1">
      <c r="C36" s="169" t="s">
        <v>49</v>
      </c>
      <c r="D36" s="170">
        <f>IFERROR(SUM(D19:D35),"")</f>
        <v>613595</v>
      </c>
      <c r="E36" s="170">
        <f>IFERROR(SUM(E19:E35),"")</f>
        <v>132995</v>
      </c>
    </row>
    <row r="37" spans="1:7" s="113" customFormat="1" ht="27" customHeight="1" thickTop="1">
      <c r="C37" s="174" t="s">
        <v>26</v>
      </c>
      <c r="D37" s="175">
        <f>IFERROR(SUM(D17,D36),"")</f>
        <v>613595</v>
      </c>
      <c r="E37" s="175">
        <f>IFERROR(SUM(E17,E36),"")</f>
        <v>132995</v>
      </c>
    </row>
    <row r="38" spans="1:7" ht="6.75" customHeight="1">
      <c r="C38" s="180"/>
      <c r="D38" s="181"/>
      <c r="E38" s="181"/>
      <c r="F38" s="84"/>
      <c r="G38" s="84"/>
    </row>
    <row r="39" spans="1:7" ht="18.75" customHeight="1">
      <c r="C39" s="84"/>
      <c r="D39" s="154"/>
      <c r="E39" s="154"/>
      <c r="F39" s="84"/>
      <c r="G39" s="84"/>
    </row>
    <row r="40" spans="1:7">
      <c r="C40" s="84"/>
      <c r="D40" s="177"/>
      <c r="E40" s="177"/>
      <c r="F40" s="84"/>
    </row>
  </sheetData>
  <mergeCells count="7">
    <mergeCell ref="C30:E30"/>
    <mergeCell ref="C7:E7"/>
    <mergeCell ref="C9:E9"/>
    <mergeCell ref="C13:E13"/>
    <mergeCell ref="C18:E18"/>
    <mergeCell ref="C20:E20"/>
    <mergeCell ref="E22:E28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92715-906E-4D22-B705-4D37F1D9CBE8}">
  <dimension ref="A1:I39"/>
  <sheetViews>
    <sheetView view="pageBreakPreview" zoomScaleNormal="100" zoomScaleSheetLayoutView="100" workbookViewId="0">
      <selection activeCell="A3" sqref="A3:XFD4"/>
    </sheetView>
  </sheetViews>
  <sheetFormatPr defaultColWidth="9" defaultRowHeight="14.25"/>
  <cols>
    <col min="1" max="1" width="3.625" style="29" customWidth="1"/>
    <col min="2" max="2" width="1" style="29" customWidth="1"/>
    <col min="3" max="3" width="29.875" style="29" customWidth="1"/>
    <col min="4" max="5" width="18.625" style="29" customWidth="1"/>
    <col min="6" max="6" width="17.875" style="29" bestFit="1" customWidth="1"/>
    <col min="7" max="16384" width="9" style="29"/>
  </cols>
  <sheetData>
    <row r="1" spans="1:9" ht="12.75" customHeight="1"/>
    <row r="2" spans="1:9" ht="19.5" customHeight="1">
      <c r="C2" s="5" t="s">
        <v>221</v>
      </c>
      <c r="D2" s="155"/>
      <c r="E2" s="156" t="s">
        <v>14</v>
      </c>
    </row>
    <row r="3" spans="1:9" s="6" customFormat="1" ht="13.5">
      <c r="B3" s="7" t="s">
        <v>0</v>
      </c>
      <c r="C3" s="7"/>
      <c r="D3" s="7"/>
      <c r="E3" s="8" t="s">
        <v>1</v>
      </c>
    </row>
    <row r="4" spans="1:9" s="6" customFormat="1" ht="13.5">
      <c r="B4" s="7" t="s">
        <v>324</v>
      </c>
      <c r="C4" s="7"/>
      <c r="D4" s="7"/>
      <c r="E4" s="7"/>
      <c r="F4" s="7"/>
      <c r="G4" s="7"/>
      <c r="H4" s="7"/>
      <c r="I4" s="7"/>
    </row>
    <row r="5" spans="1:9" s="113" customFormat="1" ht="30" customHeight="1">
      <c r="C5" s="30" t="s">
        <v>195</v>
      </c>
      <c r="D5" s="30" t="s">
        <v>196</v>
      </c>
      <c r="E5" s="30" t="s">
        <v>197</v>
      </c>
    </row>
    <row r="6" spans="1:9" s="113" customFormat="1" ht="21" customHeight="1">
      <c r="C6" s="206" t="s">
        <v>198</v>
      </c>
      <c r="D6" s="207"/>
      <c r="E6" s="208"/>
    </row>
    <row r="7" spans="1:9" s="113" customFormat="1" ht="21" hidden="1" customHeight="1">
      <c r="C7" s="157"/>
      <c r="D7" s="158"/>
      <c r="E7" s="159"/>
    </row>
    <row r="8" spans="1:9" s="113" customFormat="1" ht="21" customHeight="1">
      <c r="C8" s="214" t="s">
        <v>199</v>
      </c>
      <c r="D8" s="215"/>
      <c r="E8" s="216"/>
    </row>
    <row r="9" spans="1:9" s="113" customFormat="1" ht="21" hidden="1" customHeight="1">
      <c r="A9" s="113" t="s">
        <v>30</v>
      </c>
      <c r="C9" s="160"/>
      <c r="D9" s="161"/>
      <c r="E9" s="162"/>
    </row>
    <row r="10" spans="1:9" s="113" customFormat="1" ht="21" customHeight="1">
      <c r="C10" s="114" t="s">
        <v>200</v>
      </c>
      <c r="D10" s="115">
        <v>250421</v>
      </c>
      <c r="E10" s="115">
        <v>0</v>
      </c>
    </row>
    <row r="11" spans="1:9" s="113" customFormat="1" ht="21" hidden="1" customHeight="1">
      <c r="A11" s="113" t="s">
        <v>201</v>
      </c>
      <c r="C11" s="163"/>
      <c r="D11" s="164"/>
      <c r="E11" s="165"/>
    </row>
    <row r="12" spans="1:9" s="113" customFormat="1" ht="21" customHeight="1">
      <c r="C12" s="206" t="s">
        <v>202</v>
      </c>
      <c r="D12" s="207"/>
      <c r="E12" s="208"/>
    </row>
    <row r="13" spans="1:9" s="113" customFormat="1" ht="21" hidden="1" customHeight="1">
      <c r="A13" s="113" t="s">
        <v>30</v>
      </c>
      <c r="C13" s="160"/>
      <c r="D13" s="161"/>
      <c r="E13" s="162"/>
    </row>
    <row r="14" spans="1:9" s="113" customFormat="1" ht="21" customHeight="1">
      <c r="C14" s="114" t="s">
        <v>110</v>
      </c>
      <c r="D14" s="115"/>
      <c r="E14" s="115"/>
    </row>
    <row r="15" spans="1:9" s="113" customFormat="1" ht="21" hidden="1" customHeight="1">
      <c r="A15" s="113" t="s">
        <v>201</v>
      </c>
      <c r="C15" s="166"/>
      <c r="D15" s="167"/>
      <c r="E15" s="168"/>
    </row>
    <row r="16" spans="1:9" s="113" customFormat="1" ht="27" customHeight="1" thickBot="1">
      <c r="C16" s="169" t="s">
        <v>49</v>
      </c>
      <c r="D16" s="170">
        <f>IFERROR(SUM(D9:D15),"")</f>
        <v>250421</v>
      </c>
      <c r="E16" s="170">
        <f>IFERROR(SUM(E9:E15),"")</f>
        <v>0</v>
      </c>
    </row>
    <row r="17" spans="1:5" s="113" customFormat="1" ht="21" customHeight="1" thickTop="1">
      <c r="C17" s="217" t="s">
        <v>203</v>
      </c>
      <c r="D17" s="218"/>
      <c r="E17" s="219"/>
    </row>
    <row r="18" spans="1:5" s="113" customFormat="1" ht="21" hidden="1" customHeight="1">
      <c r="C18" s="171"/>
      <c r="D18" s="172"/>
      <c r="E18" s="173"/>
    </row>
    <row r="19" spans="1:5" s="113" customFormat="1" ht="21" customHeight="1">
      <c r="C19" s="214" t="s">
        <v>204</v>
      </c>
      <c r="D19" s="215"/>
      <c r="E19" s="216"/>
    </row>
    <row r="20" spans="1:5" s="113" customFormat="1" ht="21" hidden="1" customHeight="1">
      <c r="A20" s="113" t="s">
        <v>30</v>
      </c>
      <c r="C20" s="160"/>
      <c r="D20" s="161"/>
      <c r="E20" s="162"/>
    </row>
    <row r="21" spans="1:5" s="113" customFormat="1" ht="21" customHeight="1">
      <c r="C21" s="114" t="s">
        <v>205</v>
      </c>
      <c r="D21" s="115">
        <v>208880</v>
      </c>
      <c r="E21" s="220">
        <v>45412</v>
      </c>
    </row>
    <row r="22" spans="1:5" s="113" customFormat="1" ht="21" customHeight="1">
      <c r="C22" s="114" t="s">
        <v>206</v>
      </c>
      <c r="D22" s="115">
        <v>109745</v>
      </c>
      <c r="E22" s="221"/>
    </row>
    <row r="23" spans="1:5" s="113" customFormat="1" ht="21" customHeight="1">
      <c r="C23" s="114" t="s">
        <v>207</v>
      </c>
      <c r="D23" s="115">
        <v>5530</v>
      </c>
      <c r="E23" s="221"/>
    </row>
    <row r="24" spans="1:5" s="113" customFormat="1" ht="21" customHeight="1">
      <c r="C24" s="114" t="s">
        <v>208</v>
      </c>
      <c r="D24" s="115"/>
      <c r="E24" s="221"/>
    </row>
    <row r="25" spans="1:5" s="113" customFormat="1" ht="21" customHeight="1">
      <c r="C25" s="114" t="s">
        <v>209</v>
      </c>
      <c r="D25" s="115"/>
      <c r="E25" s="221"/>
    </row>
    <row r="26" spans="1:5" s="113" customFormat="1" ht="21" customHeight="1">
      <c r="C26" s="114" t="s">
        <v>210</v>
      </c>
      <c r="D26" s="115"/>
      <c r="E26" s="221"/>
    </row>
    <row r="27" spans="1:5" s="113" customFormat="1" ht="21" customHeight="1">
      <c r="C27" s="114" t="s">
        <v>211</v>
      </c>
      <c r="D27" s="115">
        <v>21036</v>
      </c>
      <c r="E27" s="222"/>
    </row>
    <row r="28" spans="1:5" s="113" customFormat="1" ht="21" hidden="1" customHeight="1">
      <c r="A28" s="113" t="s">
        <v>201</v>
      </c>
      <c r="C28" s="163"/>
      <c r="D28" s="164"/>
      <c r="E28" s="165"/>
    </row>
    <row r="29" spans="1:5" s="113" customFormat="1" ht="21" customHeight="1">
      <c r="C29" s="206" t="s">
        <v>212</v>
      </c>
      <c r="D29" s="207"/>
      <c r="E29" s="208"/>
    </row>
    <row r="30" spans="1:5" s="113" customFormat="1" ht="21" hidden="1" customHeight="1">
      <c r="A30" s="113" t="s">
        <v>30</v>
      </c>
      <c r="C30" s="160"/>
      <c r="D30" s="161"/>
      <c r="E30" s="162"/>
    </row>
    <row r="31" spans="1:5" s="113" customFormat="1" ht="21" customHeight="1">
      <c r="C31" s="114" t="s">
        <v>213</v>
      </c>
      <c r="D31" s="115">
        <v>2024</v>
      </c>
      <c r="E31" s="115">
        <v>0</v>
      </c>
    </row>
    <row r="32" spans="1:5" s="113" customFormat="1" ht="21" customHeight="1">
      <c r="C32" s="114" t="s">
        <v>214</v>
      </c>
      <c r="D32" s="115">
        <v>1394</v>
      </c>
      <c r="E32" s="115">
        <v>0</v>
      </c>
    </row>
    <row r="33" spans="1:7" s="113" customFormat="1" ht="21" customHeight="1">
      <c r="C33" s="114" t="s">
        <v>215</v>
      </c>
      <c r="D33" s="115">
        <v>40736</v>
      </c>
      <c r="E33" s="115">
        <v>0</v>
      </c>
    </row>
    <row r="34" spans="1:7" s="113" customFormat="1" ht="21" hidden="1" customHeight="1">
      <c r="A34" s="113" t="s">
        <v>201</v>
      </c>
      <c r="C34" s="166"/>
      <c r="D34" s="167"/>
      <c r="E34" s="168"/>
    </row>
    <row r="35" spans="1:7" s="113" customFormat="1" ht="27" customHeight="1" thickBot="1">
      <c r="C35" s="169" t="s">
        <v>49</v>
      </c>
      <c r="D35" s="170">
        <f>IFERROR(SUM(D20:D34),"")</f>
        <v>389345</v>
      </c>
      <c r="E35" s="170">
        <f>IFERROR(SUM(E20:E34),"")</f>
        <v>45412</v>
      </c>
    </row>
    <row r="36" spans="1:7" s="113" customFormat="1" ht="27" customHeight="1" thickTop="1">
      <c r="C36" s="174" t="s">
        <v>26</v>
      </c>
      <c r="D36" s="175">
        <f>IFERROR(SUM(D16,D35),"")</f>
        <v>639766</v>
      </c>
      <c r="E36" s="175">
        <f>IFERROR(SUM(E16,E35),"")</f>
        <v>45412</v>
      </c>
    </row>
    <row r="37" spans="1:7" ht="6.75" customHeight="1">
      <c r="C37" s="154"/>
      <c r="D37" s="154"/>
      <c r="E37" s="176"/>
      <c r="F37" s="84"/>
      <c r="G37" s="84"/>
    </row>
    <row r="38" spans="1:7" ht="18.75" customHeight="1">
      <c r="C38" s="154"/>
      <c r="D38" s="154"/>
      <c r="E38" s="176"/>
      <c r="F38" s="84"/>
      <c r="G38" s="84"/>
    </row>
    <row r="39" spans="1:7">
      <c r="C39" s="177"/>
      <c r="D39" s="84"/>
      <c r="E39" s="84"/>
      <c r="F39" s="84"/>
    </row>
  </sheetData>
  <mergeCells count="7">
    <mergeCell ref="C29:E29"/>
    <mergeCell ref="C6:E6"/>
    <mergeCell ref="C8:E8"/>
    <mergeCell ref="C12:E12"/>
    <mergeCell ref="C17:E17"/>
    <mergeCell ref="C19:E19"/>
    <mergeCell ref="E21:E27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1FCC-C731-468A-BC18-DE6DA35A1909}">
  <sheetPr>
    <pageSetUpPr fitToPage="1"/>
  </sheetPr>
  <dimension ref="A1:L22"/>
  <sheetViews>
    <sheetView view="pageBreakPreview" zoomScaleNormal="100" zoomScaleSheetLayoutView="100" workbookViewId="0">
      <selection activeCell="A2" sqref="A2:XFD3"/>
    </sheetView>
  </sheetViews>
  <sheetFormatPr defaultColWidth="9" defaultRowHeight="14.25"/>
  <cols>
    <col min="1" max="1" width="4.375" style="29" customWidth="1"/>
    <col min="2" max="2" width="20.625" style="29" customWidth="1"/>
    <col min="3" max="6" width="12.625" style="29" customWidth="1"/>
    <col min="7" max="7" width="12.375" style="29" customWidth="1"/>
    <col min="8" max="12" width="12.625" style="29" customWidth="1"/>
    <col min="13" max="13" width="0.625" style="29" customWidth="1"/>
    <col min="14" max="14" width="5.375" style="29" customWidth="1"/>
    <col min="15" max="16384" width="9" style="29"/>
  </cols>
  <sheetData>
    <row r="1" spans="1:12" ht="21">
      <c r="B1" s="5" t="s">
        <v>219</v>
      </c>
    </row>
    <row r="2" spans="1:12" s="6" customFormat="1" ht="13.5">
      <c r="B2" s="7" t="s">
        <v>0</v>
      </c>
      <c r="C2" s="7"/>
      <c r="D2" s="7"/>
      <c r="E2" s="8"/>
    </row>
    <row r="3" spans="1:12" s="6" customFormat="1" ht="13.5">
      <c r="B3" s="7" t="s">
        <v>324</v>
      </c>
      <c r="C3" s="7"/>
      <c r="D3" s="7"/>
      <c r="E3" s="7"/>
      <c r="F3" s="7"/>
      <c r="G3" s="7"/>
      <c r="H3" s="7"/>
      <c r="I3" s="7"/>
      <c r="L3" s="6" t="s">
        <v>332</v>
      </c>
    </row>
    <row r="4" spans="1:12" ht="21.75">
      <c r="A4" s="84"/>
      <c r="B4" s="5" t="s">
        <v>220</v>
      </c>
      <c r="C4" s="124"/>
      <c r="D4" s="124"/>
      <c r="E4" s="124"/>
      <c r="F4" s="124"/>
      <c r="G4" s="124"/>
      <c r="H4" s="124"/>
      <c r="I4" s="124"/>
      <c r="J4" s="124"/>
      <c r="K4" s="124"/>
      <c r="L4" s="125" t="s">
        <v>14</v>
      </c>
    </row>
    <row r="5" spans="1:12" ht="16.5">
      <c r="A5" s="84"/>
      <c r="B5" s="225" t="s">
        <v>151</v>
      </c>
      <c r="C5" s="223" t="s">
        <v>152</v>
      </c>
      <c r="D5" s="126"/>
      <c r="E5" s="234" t="s">
        <v>153</v>
      </c>
      <c r="F5" s="225" t="s">
        <v>154</v>
      </c>
      <c r="G5" s="225" t="s">
        <v>155</v>
      </c>
      <c r="H5" s="225" t="s">
        <v>156</v>
      </c>
      <c r="I5" s="223" t="s">
        <v>157</v>
      </c>
      <c r="J5" s="127"/>
      <c r="K5" s="128"/>
      <c r="L5" s="225" t="s">
        <v>158</v>
      </c>
    </row>
    <row r="6" spans="1:12" ht="16.5">
      <c r="A6" s="84"/>
      <c r="B6" s="233"/>
      <c r="C6" s="226"/>
      <c r="D6" s="129" t="s">
        <v>159</v>
      </c>
      <c r="E6" s="235"/>
      <c r="F6" s="226"/>
      <c r="G6" s="226"/>
      <c r="H6" s="226"/>
      <c r="I6" s="224"/>
      <c r="J6" s="130" t="s">
        <v>160</v>
      </c>
      <c r="K6" s="130" t="s">
        <v>161</v>
      </c>
      <c r="L6" s="226"/>
    </row>
    <row r="7" spans="1:12" ht="16.5">
      <c r="A7" s="84"/>
      <c r="B7" s="227" t="s">
        <v>162</v>
      </c>
      <c r="C7" s="228"/>
      <c r="D7" s="228"/>
      <c r="E7" s="228"/>
      <c r="F7" s="228"/>
      <c r="G7" s="228"/>
      <c r="H7" s="228"/>
      <c r="I7" s="228"/>
      <c r="J7" s="228"/>
      <c r="K7" s="228"/>
      <c r="L7" s="229"/>
    </row>
    <row r="8" spans="1:12" ht="16.5">
      <c r="A8" s="84"/>
      <c r="B8" s="131" t="s">
        <v>163</v>
      </c>
      <c r="C8" s="132">
        <v>2892378</v>
      </c>
      <c r="D8" s="133">
        <v>388018</v>
      </c>
      <c r="E8" s="134">
        <v>2526974</v>
      </c>
      <c r="F8" s="135">
        <v>166264</v>
      </c>
      <c r="G8" s="135">
        <v>199140</v>
      </c>
      <c r="H8" s="135"/>
      <c r="I8" s="132">
        <v>0</v>
      </c>
      <c r="J8" s="132">
        <v>0</v>
      </c>
      <c r="K8" s="132">
        <v>0</v>
      </c>
      <c r="L8" s="132"/>
    </row>
    <row r="9" spans="1:12" ht="16.5">
      <c r="A9" s="84"/>
      <c r="B9" s="131" t="s">
        <v>164</v>
      </c>
      <c r="C9" s="132">
        <v>39711</v>
      </c>
      <c r="D9" s="133">
        <v>8476</v>
      </c>
      <c r="E9" s="134">
        <v>0</v>
      </c>
      <c r="F9" s="135">
        <v>23207</v>
      </c>
      <c r="G9" s="135">
        <v>16504</v>
      </c>
      <c r="H9" s="135"/>
      <c r="I9" s="132">
        <v>0</v>
      </c>
      <c r="J9" s="132">
        <v>0</v>
      </c>
      <c r="K9" s="132">
        <v>0</v>
      </c>
      <c r="L9" s="132"/>
    </row>
    <row r="10" spans="1:12" ht="16.5">
      <c r="A10" s="84"/>
      <c r="B10" s="131" t="s">
        <v>165</v>
      </c>
      <c r="C10" s="132">
        <v>173478</v>
      </c>
      <c r="D10" s="133">
        <v>21711</v>
      </c>
      <c r="E10" s="136">
        <v>173478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/>
    </row>
    <row r="11" spans="1:12" ht="16.5">
      <c r="A11" s="84"/>
      <c r="B11" s="131" t="s">
        <v>166</v>
      </c>
      <c r="C11" s="132">
        <v>11210285</v>
      </c>
      <c r="D11" s="133">
        <v>1411980</v>
      </c>
      <c r="E11" s="136">
        <v>2445070</v>
      </c>
      <c r="F11" s="132">
        <v>238507</v>
      </c>
      <c r="G11" s="132">
        <v>8497708</v>
      </c>
      <c r="H11" s="132">
        <v>0</v>
      </c>
      <c r="I11" s="132">
        <v>0</v>
      </c>
      <c r="J11" s="132">
        <v>0</v>
      </c>
      <c r="K11" s="132">
        <v>0</v>
      </c>
      <c r="L11" s="132">
        <v>29000</v>
      </c>
    </row>
    <row r="12" spans="1:12" ht="16.5">
      <c r="A12" s="84"/>
      <c r="B12" s="131" t="s">
        <v>167</v>
      </c>
      <c r="C12" s="132">
        <v>12953309</v>
      </c>
      <c r="D12" s="133">
        <v>1736078</v>
      </c>
      <c r="E12" s="136">
        <v>34534</v>
      </c>
      <c r="F12" s="132">
        <v>1170034</v>
      </c>
      <c r="G12" s="132">
        <v>9835168</v>
      </c>
      <c r="H12" s="132">
        <v>0</v>
      </c>
      <c r="I12" s="132">
        <v>0</v>
      </c>
      <c r="J12" s="132">
        <v>0</v>
      </c>
      <c r="K12" s="132">
        <v>0</v>
      </c>
      <c r="L12" s="132">
        <v>1913573</v>
      </c>
    </row>
    <row r="13" spans="1:12" ht="16.5">
      <c r="A13" s="84"/>
      <c r="B13" s="131" t="s">
        <v>168</v>
      </c>
      <c r="C13" s="132">
        <v>5013511</v>
      </c>
      <c r="D13" s="133">
        <v>594651</v>
      </c>
      <c r="E13" s="136">
        <v>530500</v>
      </c>
      <c r="F13" s="132">
        <v>126446</v>
      </c>
      <c r="G13" s="132">
        <v>1370578</v>
      </c>
      <c r="H13" s="132">
        <v>0</v>
      </c>
      <c r="I13" s="132">
        <v>0</v>
      </c>
      <c r="J13" s="132">
        <v>0</v>
      </c>
      <c r="K13" s="132">
        <v>0</v>
      </c>
      <c r="L13" s="132">
        <v>2985987</v>
      </c>
    </row>
    <row r="14" spans="1:12" ht="16.5">
      <c r="A14" s="84"/>
      <c r="B14" s="230" t="s">
        <v>169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2"/>
    </row>
    <row r="15" spans="1:12" ht="16.5">
      <c r="A15" s="84"/>
      <c r="B15" s="131" t="s">
        <v>170</v>
      </c>
      <c r="C15" s="132">
        <v>32681900</v>
      </c>
      <c r="D15" s="137">
        <v>3413232</v>
      </c>
      <c r="E15" s="134">
        <v>26022320</v>
      </c>
      <c r="F15" s="135">
        <v>6577839</v>
      </c>
      <c r="G15" s="135">
        <v>81740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</row>
    <row r="16" spans="1:12" ht="16.5">
      <c r="A16" s="84"/>
      <c r="B16" s="131" t="s">
        <v>171</v>
      </c>
      <c r="C16" s="132">
        <v>377400</v>
      </c>
      <c r="D16" s="137">
        <v>19863</v>
      </c>
      <c r="E16" s="134">
        <v>377400</v>
      </c>
      <c r="F16" s="135">
        <v>0</v>
      </c>
      <c r="G16" s="135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</row>
    <row r="17" spans="1:12" ht="16.5">
      <c r="A17" s="84"/>
      <c r="B17" s="131" t="s">
        <v>172</v>
      </c>
      <c r="C17" s="132">
        <v>619143</v>
      </c>
      <c r="D17" s="137">
        <v>213787</v>
      </c>
      <c r="E17" s="134">
        <v>619143</v>
      </c>
      <c r="F17" s="135">
        <v>0</v>
      </c>
      <c r="G17" s="135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</row>
    <row r="18" spans="1:12" ht="16.5">
      <c r="A18" s="84"/>
      <c r="B18" s="131" t="s">
        <v>173</v>
      </c>
      <c r="C18" s="132">
        <v>0</v>
      </c>
      <c r="D18" s="137">
        <v>0</v>
      </c>
      <c r="E18" s="134">
        <v>0</v>
      </c>
      <c r="F18" s="135">
        <v>0</v>
      </c>
      <c r="G18" s="135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</row>
    <row r="19" spans="1:12" ht="16.5">
      <c r="A19" s="84"/>
      <c r="B19" s="131" t="s">
        <v>174</v>
      </c>
      <c r="C19" s="132">
        <v>0</v>
      </c>
      <c r="D19" s="137">
        <v>0</v>
      </c>
      <c r="E19" s="134">
        <v>0</v>
      </c>
      <c r="F19" s="135">
        <v>0</v>
      </c>
      <c r="G19" s="135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</row>
    <row r="20" spans="1:12" ht="16.5">
      <c r="A20" s="84"/>
      <c r="B20" s="138" t="s">
        <v>26</v>
      </c>
      <c r="C20" s="139">
        <f>IFERROR(SUM(C8:C13)+SUM(C15:C19),"")</f>
        <v>65961115</v>
      </c>
      <c r="D20" s="140">
        <f>IFERROR(SUM(D8:D13)+SUM(D15:D19),"")</f>
        <v>7807796</v>
      </c>
      <c r="E20" s="139">
        <f>IFERROR(SUM(E8:E13)+SUM(E15:E19),"")</f>
        <v>32729419</v>
      </c>
      <c r="F20" s="139">
        <f t="shared" ref="F20:I20" si="0">IFERROR(SUM(F8:F13)+SUM(F15:F19),"")</f>
        <v>8302297</v>
      </c>
      <c r="G20" s="139">
        <f t="shared" si="0"/>
        <v>20000838</v>
      </c>
      <c r="H20" s="139">
        <f t="shared" si="0"/>
        <v>0</v>
      </c>
      <c r="I20" s="139">
        <f t="shared" si="0"/>
        <v>0</v>
      </c>
      <c r="J20" s="141">
        <f>IFERROR(SUM(J8:J13)+SUM(J15:J19),"")</f>
        <v>0</v>
      </c>
      <c r="K20" s="141">
        <f>IFERROR(SUM(K8:K13)+SUM(K15:K19),"")</f>
        <v>0</v>
      </c>
      <c r="L20" s="141">
        <f>IFERROR(SUM(L8:L13)+SUM(L15:L19),"")</f>
        <v>4928560</v>
      </c>
    </row>
    <row r="21" spans="1:12" ht="3.75" customHeight="1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12" customHeight="1"/>
  </sheetData>
  <mergeCells count="10">
    <mergeCell ref="I5:I6"/>
    <mergeCell ref="L5:L6"/>
    <mergeCell ref="B7:L7"/>
    <mergeCell ref="B14:L14"/>
    <mergeCell ref="B5:B6"/>
    <mergeCell ref="C5:C6"/>
    <mergeCell ref="E5:E6"/>
    <mergeCell ref="F5:F6"/>
    <mergeCell ref="G5:G6"/>
    <mergeCell ref="H5:H6"/>
  </mergeCells>
  <phoneticPr fontId="2"/>
  <pageMargins left="0.7" right="0.7" top="0.75" bottom="0.75" header="0.3" footer="0.3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79E48-AEFD-49A2-8D15-0CF7503398B8}">
  <sheetPr>
    <pageSetUpPr fitToPage="1"/>
  </sheetPr>
  <dimension ref="B2:M19"/>
  <sheetViews>
    <sheetView view="pageBreakPreview" topLeftCell="B1" zoomScale="60" zoomScaleNormal="100" workbookViewId="0">
      <selection activeCell="E8" sqref="E8"/>
    </sheetView>
  </sheetViews>
  <sheetFormatPr defaultColWidth="9" defaultRowHeight="14.25"/>
  <cols>
    <col min="1" max="1" width="3.125" style="29" customWidth="1"/>
    <col min="2" max="2" width="5.875" style="142" customWidth="1"/>
    <col min="3" max="3" width="20.625" style="142" customWidth="1"/>
    <col min="4" max="12" width="12.625" style="142" customWidth="1"/>
    <col min="13" max="13" width="0.875" style="142" customWidth="1"/>
    <col min="14" max="16384" width="9" style="29"/>
  </cols>
  <sheetData>
    <row r="2" spans="3:13" s="142" customFormat="1" ht="36" customHeight="1">
      <c r="C2" s="5" t="s">
        <v>216</v>
      </c>
      <c r="D2" s="143"/>
      <c r="E2" s="143"/>
      <c r="F2" s="143"/>
      <c r="G2" s="143"/>
      <c r="H2" s="143"/>
      <c r="I2" s="143"/>
      <c r="J2" s="143"/>
      <c r="K2" s="144" t="s">
        <v>14</v>
      </c>
      <c r="L2" s="143"/>
      <c r="M2" s="143"/>
    </row>
    <row r="3" spans="3:13" s="142" customFormat="1" ht="13.5">
      <c r="C3" s="223" t="s">
        <v>152</v>
      </c>
      <c r="D3" s="246" t="s">
        <v>175</v>
      </c>
      <c r="E3" s="225" t="s">
        <v>176</v>
      </c>
      <c r="F3" s="225" t="s">
        <v>177</v>
      </c>
      <c r="G3" s="225" t="s">
        <v>178</v>
      </c>
      <c r="H3" s="225" t="s">
        <v>179</v>
      </c>
      <c r="I3" s="225" t="s">
        <v>180</v>
      </c>
      <c r="J3" s="225" t="s">
        <v>181</v>
      </c>
      <c r="K3" s="225" t="s">
        <v>182</v>
      </c>
      <c r="L3" s="248"/>
    </row>
    <row r="4" spans="3:13" s="142" customFormat="1" ht="13.5">
      <c r="C4" s="224"/>
      <c r="D4" s="247"/>
      <c r="E4" s="245"/>
      <c r="F4" s="245"/>
      <c r="G4" s="245"/>
      <c r="H4" s="245"/>
      <c r="I4" s="245"/>
      <c r="J4" s="245"/>
      <c r="K4" s="245"/>
      <c r="L4" s="249"/>
    </row>
    <row r="5" spans="3:13" s="142" customFormat="1" ht="16.5">
      <c r="C5" s="145">
        <f>IFERROR(SUM(D5:J5),"")</f>
        <v>65961115</v>
      </c>
      <c r="D5" s="146">
        <v>64612162</v>
      </c>
      <c r="E5" s="147">
        <v>1151138</v>
      </c>
      <c r="F5" s="147">
        <v>197815</v>
      </c>
      <c r="G5" s="147">
        <v>0</v>
      </c>
      <c r="H5" s="147">
        <v>0</v>
      </c>
      <c r="I5" s="147">
        <v>0</v>
      </c>
      <c r="J5" s="147">
        <v>0</v>
      </c>
      <c r="K5" s="148">
        <v>0.2</v>
      </c>
      <c r="L5" s="149"/>
      <c r="M5" s="150"/>
    </row>
    <row r="6" spans="3:13" s="142" customFormat="1" ht="13.5"/>
    <row r="7" spans="3:13" s="142" customFormat="1" ht="13.5"/>
    <row r="8" spans="3:13" s="142" customFormat="1" ht="21">
      <c r="C8" s="5" t="s">
        <v>217</v>
      </c>
      <c r="D8" s="143"/>
      <c r="E8" s="143"/>
      <c r="F8" s="143"/>
      <c r="G8" s="143"/>
      <c r="H8" s="143"/>
      <c r="I8" s="143"/>
      <c r="J8" s="143"/>
      <c r="K8" s="143"/>
      <c r="L8" s="144" t="s">
        <v>14</v>
      </c>
    </row>
    <row r="9" spans="3:13" s="142" customFormat="1" ht="13.5">
      <c r="C9" s="223" t="s">
        <v>152</v>
      </c>
      <c r="D9" s="246" t="s">
        <v>183</v>
      </c>
      <c r="E9" s="225" t="s">
        <v>184</v>
      </c>
      <c r="F9" s="225" t="s">
        <v>185</v>
      </c>
      <c r="G9" s="225" t="s">
        <v>186</v>
      </c>
      <c r="H9" s="225" t="s">
        <v>187</v>
      </c>
      <c r="I9" s="225" t="s">
        <v>188</v>
      </c>
      <c r="J9" s="225" t="s">
        <v>189</v>
      </c>
      <c r="K9" s="225" t="s">
        <v>190</v>
      </c>
      <c r="L9" s="225" t="s">
        <v>191</v>
      </c>
    </row>
    <row r="10" spans="3:13" s="142" customFormat="1" ht="13.5">
      <c r="C10" s="224"/>
      <c r="D10" s="247"/>
      <c r="E10" s="245"/>
      <c r="F10" s="245"/>
      <c r="G10" s="245"/>
      <c r="H10" s="245"/>
      <c r="I10" s="245"/>
      <c r="J10" s="245"/>
      <c r="K10" s="245"/>
      <c r="L10" s="245"/>
    </row>
    <row r="11" spans="3:13" s="142" customFormat="1" ht="16.5">
      <c r="C11" s="145">
        <f>IFERROR(SUM(D11:L11),"")</f>
        <v>65961115</v>
      </c>
      <c r="D11" s="146">
        <v>7807796</v>
      </c>
      <c r="E11" s="147">
        <v>7579736</v>
      </c>
      <c r="F11" s="147">
        <v>7023828</v>
      </c>
      <c r="G11" s="147">
        <v>6521717</v>
      </c>
      <c r="H11" s="147">
        <v>5965729</v>
      </c>
      <c r="I11" s="147">
        <v>21354225</v>
      </c>
      <c r="J11" s="147">
        <v>7997979</v>
      </c>
      <c r="K11" s="147">
        <v>1710105</v>
      </c>
      <c r="L11" s="147">
        <v>0</v>
      </c>
      <c r="M11" s="151"/>
    </row>
    <row r="12" spans="3:13" s="142" customFormat="1" ht="13.5"/>
    <row r="13" spans="3:13" s="142" customFormat="1" ht="13.5"/>
    <row r="14" spans="3:13" s="142" customFormat="1" ht="19.5" customHeight="1">
      <c r="C14" s="5" t="s">
        <v>218</v>
      </c>
      <c r="F14" s="143"/>
      <c r="G14" s="143"/>
      <c r="H14" s="143"/>
      <c r="I14" s="152" t="s">
        <v>14</v>
      </c>
    </row>
    <row r="15" spans="3:13" s="142" customFormat="1" ht="13.5">
      <c r="C15" s="223" t="s">
        <v>192</v>
      </c>
      <c r="D15" s="236" t="s">
        <v>193</v>
      </c>
      <c r="E15" s="237"/>
      <c r="F15" s="237"/>
      <c r="G15" s="237"/>
      <c r="H15" s="237"/>
      <c r="I15" s="238"/>
    </row>
    <row r="16" spans="3:13" s="142" customFormat="1" ht="18.75" customHeight="1">
      <c r="C16" s="224"/>
      <c r="D16" s="239"/>
      <c r="E16" s="240"/>
      <c r="F16" s="240"/>
      <c r="G16" s="240"/>
      <c r="H16" s="240"/>
      <c r="I16" s="241"/>
    </row>
    <row r="17" spans="3:9" s="142" customFormat="1" ht="16.5">
      <c r="C17" s="153" t="s">
        <v>194</v>
      </c>
      <c r="D17" s="242"/>
      <c r="E17" s="243"/>
      <c r="F17" s="243"/>
      <c r="G17" s="243"/>
      <c r="H17" s="243"/>
      <c r="I17" s="244"/>
    </row>
    <row r="18" spans="3:9" s="142" customFormat="1" ht="13.5"/>
    <row r="19" spans="3:9" s="142" customFormat="1" ht="13.5"/>
  </sheetData>
  <mergeCells count="23"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H3:H4"/>
    <mergeCell ref="K9:K10"/>
    <mergeCell ref="L9:L10"/>
    <mergeCell ref="C9:C10"/>
    <mergeCell ref="D9:D10"/>
    <mergeCell ref="E9:E10"/>
    <mergeCell ref="F9:F10"/>
    <mergeCell ref="G9:G10"/>
    <mergeCell ref="H9:H10"/>
    <mergeCell ref="C15:C16"/>
    <mergeCell ref="D15:I16"/>
    <mergeCell ref="D17:I17"/>
    <mergeCell ref="I9:I10"/>
    <mergeCell ref="J9:J10"/>
  </mergeCells>
  <phoneticPr fontId="2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</vt:i4>
      </vt:variant>
    </vt:vector>
  </HeadingPairs>
  <TitlesOfParts>
    <vt:vector size="21" baseType="lpstr">
      <vt:lpstr>１．①有形固定資産の明細</vt:lpstr>
      <vt:lpstr>②有形固定資産に係る行政目的別の明細</vt:lpstr>
      <vt:lpstr>③投資及び出資金の明細</vt:lpstr>
      <vt:lpstr>④基金の明細</vt:lpstr>
      <vt:lpstr>⑤貸付金の明細</vt:lpstr>
      <vt:lpstr>⑥長期延滞債権の明細</vt:lpstr>
      <vt:lpstr>⑦未収金の明細</vt:lpstr>
      <vt:lpstr>（２）①地方債（借入先）</vt:lpstr>
      <vt:lpstr>②～④地方債（利率別）明細等</vt:lpstr>
      <vt:lpstr>⑤引当金の明細</vt:lpstr>
      <vt:lpstr>２（１）補助金等の明細</vt:lpstr>
      <vt:lpstr>（２）行政コスト計算書に係る行政目的別の明細</vt:lpstr>
      <vt:lpstr>３純資産変動計算書　(1)</vt:lpstr>
      <vt:lpstr>３純資産変動計算書　(2)</vt:lpstr>
      <vt:lpstr>４資本収支計算書　(1)資金明細</vt:lpstr>
      <vt:lpstr>'（２）行政コスト計算書に係る行政目的別の明細'!Print_Area</vt:lpstr>
      <vt:lpstr>'２（１）補助金等の明細'!Print_Area</vt:lpstr>
      <vt:lpstr>②有形固定資産に係る行政目的別の明細!Print_Area</vt:lpstr>
      <vt:lpstr>'３純資産変動計算書　(1)'!Print_Area</vt:lpstr>
      <vt:lpstr>'３純資産変動計算書　(2)'!Print_Area</vt:lpstr>
      <vt:lpstr>'４資本収支計算書　(1)資金明細'!Print_Area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ﾋｴﾀﾞ ﾏﾘｺ</dc:creator>
  <cp:lastModifiedBy> </cp:lastModifiedBy>
  <cp:lastPrinted>2022-12-22T07:52:32Z</cp:lastPrinted>
  <dcterms:created xsi:type="dcterms:W3CDTF">2022-12-21T11:22:05Z</dcterms:created>
  <dcterms:modified xsi:type="dcterms:W3CDTF">2022-12-22T07:53:36Z</dcterms:modified>
</cp:coreProperties>
</file>